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UPLOAD\JUNE 2026\DATA\"/>
    </mc:Choice>
  </mc:AlternateContent>
  <xr:revisionPtr revIDLastSave="0" documentId="13_ncr:1_{85449092-EE13-4A73-8773-FFE5FE0A2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kwise" sheetId="5" r:id="rId1"/>
    <sheet name="Acp Tar Ach Com with Previous" sheetId="6" state="hidden" r:id="rId2"/>
  </sheets>
  <definedNames>
    <definedName name="_xlnm.Print_Area" localSheetId="0">Bankwise!$A$1:$T$53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52" i="5" l="1"/>
  <c r="R38" i="5"/>
  <c r="R21" i="5"/>
  <c r="R39" i="5" s="1"/>
  <c r="O52" i="5"/>
  <c r="O38" i="5"/>
  <c r="O21" i="5"/>
  <c r="O39" i="5" s="1"/>
  <c r="L52" i="5"/>
  <c r="L38" i="5"/>
  <c r="L53" i="5" s="1"/>
  <c r="L21" i="5"/>
  <c r="L39" i="5" s="1"/>
  <c r="I53" i="5"/>
  <c r="I52" i="5"/>
  <c r="I38" i="5"/>
  <c r="I21" i="5"/>
  <c r="I39" i="5" s="1"/>
  <c r="F52" i="5"/>
  <c r="F38" i="5"/>
  <c r="F21" i="5"/>
  <c r="F39" i="5" s="1"/>
  <c r="C38" i="5"/>
  <c r="C21" i="5"/>
  <c r="C53" i="5" s="1"/>
  <c r="C52" i="5"/>
  <c r="H55" i="6"/>
  <c r="G55" i="6"/>
  <c r="F55" i="6"/>
  <c r="I54" i="6"/>
  <c r="G54" i="6"/>
  <c r="H54" i="6" s="1"/>
  <c r="F54" i="6"/>
  <c r="D54" i="6"/>
  <c r="E54" i="6" s="1"/>
  <c r="C54" i="6"/>
  <c r="C55" i="6" s="1"/>
  <c r="G53" i="6"/>
  <c r="J53" i="6" s="1"/>
  <c r="F53" i="6"/>
  <c r="I53" i="6" s="1"/>
  <c r="E53" i="6"/>
  <c r="B53" i="6"/>
  <c r="G52" i="6"/>
  <c r="H52" i="6" s="1"/>
  <c r="F52" i="6"/>
  <c r="I52" i="6" s="1"/>
  <c r="E52" i="6"/>
  <c r="B52" i="6"/>
  <c r="H51" i="6"/>
  <c r="G51" i="6"/>
  <c r="J51" i="6" s="1"/>
  <c r="F51" i="6"/>
  <c r="I51" i="6" s="1"/>
  <c r="E51" i="6"/>
  <c r="B51" i="6"/>
  <c r="H49" i="6"/>
  <c r="G49" i="6"/>
  <c r="J49" i="6" s="1"/>
  <c r="F49" i="6"/>
  <c r="D49" i="6"/>
  <c r="C49" i="6"/>
  <c r="I49" i="6" s="1"/>
  <c r="J48" i="6"/>
  <c r="I48" i="6"/>
  <c r="H48" i="6"/>
  <c r="G48" i="6"/>
  <c r="F48" i="6"/>
  <c r="E48" i="6"/>
  <c r="E49" i="6" s="1"/>
  <c r="B48" i="6"/>
  <c r="G46" i="6"/>
  <c r="H46" i="6" s="1"/>
  <c r="F46" i="6"/>
  <c r="I46" i="6" s="1"/>
  <c r="E46" i="6"/>
  <c r="D46" i="6"/>
  <c r="C46" i="6"/>
  <c r="G45" i="6"/>
  <c r="J45" i="6" s="1"/>
  <c r="F45" i="6"/>
  <c r="I45" i="6" s="1"/>
  <c r="E45" i="6"/>
  <c r="B45" i="6"/>
  <c r="I44" i="6"/>
  <c r="G44" i="6"/>
  <c r="J44" i="6" s="1"/>
  <c r="F44" i="6"/>
  <c r="E44" i="6"/>
  <c r="B44" i="6"/>
  <c r="I43" i="6"/>
  <c r="G43" i="6"/>
  <c r="J43" i="6" s="1"/>
  <c r="F43" i="6"/>
  <c r="E43" i="6"/>
  <c r="B43" i="6"/>
  <c r="J42" i="6"/>
  <c r="I42" i="6"/>
  <c r="G42" i="6"/>
  <c r="F42" i="6"/>
  <c r="H42" i="6" s="1"/>
  <c r="E42" i="6"/>
  <c r="B42" i="6"/>
  <c r="G41" i="6"/>
  <c r="H41" i="6" s="1"/>
  <c r="F41" i="6"/>
  <c r="I41" i="6" s="1"/>
  <c r="E41" i="6"/>
  <c r="B41" i="6"/>
  <c r="G40" i="6"/>
  <c r="F40" i="6"/>
  <c r="I40" i="6" s="1"/>
  <c r="E40" i="6"/>
  <c r="B40" i="6"/>
  <c r="H39" i="6"/>
  <c r="G39" i="6"/>
  <c r="J39" i="6" s="1"/>
  <c r="F39" i="6"/>
  <c r="I39" i="6" s="1"/>
  <c r="E39" i="6"/>
  <c r="B39" i="6"/>
  <c r="G38" i="6"/>
  <c r="J38" i="6" s="1"/>
  <c r="F38" i="6"/>
  <c r="I38" i="6" s="1"/>
  <c r="E38" i="6"/>
  <c r="B38" i="6"/>
  <c r="I37" i="6"/>
  <c r="G37" i="6"/>
  <c r="F37" i="6"/>
  <c r="E37" i="6"/>
  <c r="B37" i="6"/>
  <c r="G36" i="6"/>
  <c r="J36" i="6" s="1"/>
  <c r="F36" i="6"/>
  <c r="E36" i="6"/>
  <c r="B36" i="6"/>
  <c r="G35" i="6"/>
  <c r="J35" i="6" s="1"/>
  <c r="F35" i="6"/>
  <c r="E35" i="6"/>
  <c r="B35" i="6"/>
  <c r="G33" i="6"/>
  <c r="J33" i="6" s="1"/>
  <c r="F33" i="6"/>
  <c r="I33" i="6" s="1"/>
  <c r="E33" i="6"/>
  <c r="B33" i="6"/>
  <c r="G32" i="6"/>
  <c r="J32" i="6" s="1"/>
  <c r="F32" i="6"/>
  <c r="I32" i="6" s="1"/>
  <c r="E32" i="6"/>
  <c r="B32" i="6"/>
  <c r="G31" i="6"/>
  <c r="J31" i="6" s="1"/>
  <c r="F31" i="6"/>
  <c r="I31" i="6" s="1"/>
  <c r="E31" i="6"/>
  <c r="B31" i="6"/>
  <c r="B30" i="6"/>
  <c r="J29" i="6"/>
  <c r="I29" i="6"/>
  <c r="G29" i="6"/>
  <c r="F29" i="6"/>
  <c r="H29" i="6" s="1"/>
  <c r="E29" i="6"/>
  <c r="B29" i="6"/>
  <c r="G28" i="6"/>
  <c r="J28" i="6" s="1"/>
  <c r="F28" i="6"/>
  <c r="E28" i="6"/>
  <c r="B28" i="6"/>
  <c r="G27" i="6"/>
  <c r="J27" i="6" s="1"/>
  <c r="F27" i="6"/>
  <c r="I27" i="6" s="1"/>
  <c r="E27" i="6"/>
  <c r="B27" i="6"/>
  <c r="H26" i="6"/>
  <c r="G26" i="6"/>
  <c r="J26" i="6" s="1"/>
  <c r="F26" i="6"/>
  <c r="I26" i="6" s="1"/>
  <c r="E26" i="6"/>
  <c r="B26" i="6"/>
  <c r="G25" i="6"/>
  <c r="J25" i="6" s="1"/>
  <c r="F25" i="6"/>
  <c r="I25" i="6" s="1"/>
  <c r="E25" i="6"/>
  <c r="B25" i="6"/>
  <c r="I24" i="6"/>
  <c r="H24" i="6"/>
  <c r="G24" i="6"/>
  <c r="J24" i="6" s="1"/>
  <c r="F24" i="6"/>
  <c r="E24" i="6"/>
  <c r="B24" i="6"/>
  <c r="I23" i="6"/>
  <c r="G23" i="6"/>
  <c r="J23" i="6" s="1"/>
  <c r="F23" i="6"/>
  <c r="E23" i="6"/>
  <c r="B23" i="6"/>
  <c r="J22" i="6"/>
  <c r="G22" i="6"/>
  <c r="H22" i="6" s="1"/>
  <c r="F22" i="6"/>
  <c r="I22" i="6" s="1"/>
  <c r="E22" i="6"/>
  <c r="B22" i="6"/>
  <c r="G21" i="6"/>
  <c r="F21" i="6"/>
  <c r="I21" i="6" s="1"/>
  <c r="E21" i="6"/>
  <c r="B21" i="6"/>
  <c r="G20" i="6"/>
  <c r="J20" i="6" s="1"/>
  <c r="F20" i="6"/>
  <c r="I20" i="6" s="1"/>
  <c r="E20" i="6"/>
  <c r="B20" i="6"/>
  <c r="I19" i="6"/>
  <c r="H19" i="6"/>
  <c r="G19" i="6"/>
  <c r="J19" i="6" s="1"/>
  <c r="F19" i="6"/>
  <c r="E19" i="6"/>
  <c r="B19" i="6"/>
  <c r="J18" i="6"/>
  <c r="G18" i="6"/>
  <c r="F18" i="6"/>
  <c r="I18" i="6" s="1"/>
  <c r="E18" i="6"/>
  <c r="B18" i="6"/>
  <c r="J17" i="6"/>
  <c r="G17" i="6"/>
  <c r="F17" i="6"/>
  <c r="I17" i="6" s="1"/>
  <c r="E17" i="6"/>
  <c r="B17" i="6"/>
  <c r="G16" i="6"/>
  <c r="J16" i="6" s="1"/>
  <c r="F16" i="6"/>
  <c r="H16" i="6" s="1"/>
  <c r="E16" i="6"/>
  <c r="B16" i="6"/>
  <c r="G14" i="6"/>
  <c r="J14" i="6" s="1"/>
  <c r="F14" i="6"/>
  <c r="I14" i="6" s="1"/>
  <c r="E14" i="6"/>
  <c r="B14" i="6"/>
  <c r="H13" i="6"/>
  <c r="G13" i="6"/>
  <c r="J13" i="6" s="1"/>
  <c r="F13" i="6"/>
  <c r="I13" i="6" s="1"/>
  <c r="E13" i="6"/>
  <c r="B13" i="6"/>
  <c r="I12" i="6"/>
  <c r="G12" i="6"/>
  <c r="J12" i="6" s="1"/>
  <c r="F12" i="6"/>
  <c r="E12" i="6"/>
  <c r="B12" i="6"/>
  <c r="I11" i="6"/>
  <c r="G11" i="6"/>
  <c r="J11" i="6" s="1"/>
  <c r="F11" i="6"/>
  <c r="E11" i="6"/>
  <c r="B11" i="6"/>
  <c r="I10" i="6"/>
  <c r="G10" i="6"/>
  <c r="J10" i="6" s="1"/>
  <c r="F10" i="6"/>
  <c r="E10" i="6"/>
  <c r="B10" i="6"/>
  <c r="G9" i="6"/>
  <c r="H9" i="6" s="1"/>
  <c r="F9" i="6"/>
  <c r="I9" i="6" s="1"/>
  <c r="E9" i="6"/>
  <c r="B9" i="6"/>
  <c r="G8" i="6"/>
  <c r="F8" i="6"/>
  <c r="I8" i="6" s="1"/>
  <c r="E8" i="6"/>
  <c r="B8" i="6"/>
  <c r="A3" i="6"/>
  <c r="T52" i="5"/>
  <c r="Q52" i="5"/>
  <c r="N52" i="5"/>
  <c r="K52" i="5"/>
  <c r="H52" i="5"/>
  <c r="E52" i="5"/>
  <c r="T51" i="5"/>
  <c r="Q51" i="5"/>
  <c r="N51" i="5"/>
  <c r="K51" i="5"/>
  <c r="H51" i="5"/>
  <c r="E51" i="5"/>
  <c r="T50" i="5"/>
  <c r="Q50" i="5"/>
  <c r="N50" i="5"/>
  <c r="K50" i="5"/>
  <c r="H50" i="5"/>
  <c r="E50" i="5"/>
  <c r="T49" i="5"/>
  <c r="Q49" i="5"/>
  <c r="N49" i="5"/>
  <c r="K49" i="5"/>
  <c r="H49" i="5"/>
  <c r="E49" i="5"/>
  <c r="T48" i="5"/>
  <c r="Q48" i="5"/>
  <c r="N48" i="5"/>
  <c r="K48" i="5"/>
  <c r="H48" i="5"/>
  <c r="E48" i="5"/>
  <c r="T47" i="5"/>
  <c r="Q47" i="5"/>
  <c r="N47" i="5"/>
  <c r="K47" i="5"/>
  <c r="H47" i="5"/>
  <c r="E47" i="5"/>
  <c r="T45" i="5"/>
  <c r="Q45" i="5"/>
  <c r="N45" i="5"/>
  <c r="K45" i="5"/>
  <c r="H45" i="5"/>
  <c r="E45" i="5"/>
  <c r="T44" i="5"/>
  <c r="Q44" i="5"/>
  <c r="N44" i="5"/>
  <c r="K44" i="5"/>
  <c r="H44" i="5"/>
  <c r="E44" i="5"/>
  <c r="T42" i="5"/>
  <c r="Q42" i="5"/>
  <c r="N42" i="5"/>
  <c r="K42" i="5"/>
  <c r="E42" i="5"/>
  <c r="T41" i="5"/>
  <c r="Q41" i="5"/>
  <c r="N41" i="5"/>
  <c r="K41" i="5"/>
  <c r="E41" i="5"/>
  <c r="T38" i="5"/>
  <c r="Q38" i="5"/>
  <c r="N38" i="5"/>
  <c r="K38" i="5"/>
  <c r="H38" i="5"/>
  <c r="E38" i="5"/>
  <c r="T37" i="5"/>
  <c r="Q37" i="5"/>
  <c r="N37" i="5"/>
  <c r="K37" i="5"/>
  <c r="H37" i="5"/>
  <c r="E37" i="5"/>
  <c r="T36" i="5"/>
  <c r="Q36" i="5"/>
  <c r="N36" i="5"/>
  <c r="K36" i="5"/>
  <c r="H36" i="5"/>
  <c r="E36" i="5"/>
  <c r="T35" i="5"/>
  <c r="Q35" i="5"/>
  <c r="N35" i="5"/>
  <c r="K35" i="5"/>
  <c r="H35" i="5"/>
  <c r="E35" i="5"/>
  <c r="T34" i="5"/>
  <c r="Q34" i="5"/>
  <c r="N34" i="5"/>
  <c r="K34" i="5"/>
  <c r="H34" i="5"/>
  <c r="E34" i="5"/>
  <c r="T33" i="5"/>
  <c r="Q33" i="5"/>
  <c r="N33" i="5"/>
  <c r="K33" i="5"/>
  <c r="H33" i="5"/>
  <c r="E33" i="5"/>
  <c r="T32" i="5"/>
  <c r="Q32" i="5"/>
  <c r="N32" i="5"/>
  <c r="K32" i="5"/>
  <c r="H32" i="5"/>
  <c r="E32" i="5"/>
  <c r="T31" i="5"/>
  <c r="Q31" i="5"/>
  <c r="N31" i="5"/>
  <c r="K31" i="5"/>
  <c r="H31" i="5"/>
  <c r="E31" i="5"/>
  <c r="T30" i="5"/>
  <c r="Q30" i="5"/>
  <c r="N30" i="5"/>
  <c r="K30" i="5"/>
  <c r="H30" i="5"/>
  <c r="E30" i="5"/>
  <c r="T29" i="5"/>
  <c r="Q29" i="5"/>
  <c r="N29" i="5"/>
  <c r="K29" i="5"/>
  <c r="H29" i="5"/>
  <c r="E29" i="5"/>
  <c r="T28" i="5"/>
  <c r="Q28" i="5"/>
  <c r="N28" i="5"/>
  <c r="K28" i="5"/>
  <c r="H28" i="5"/>
  <c r="E28" i="5"/>
  <c r="T27" i="5"/>
  <c r="Q27" i="5"/>
  <c r="N27" i="5"/>
  <c r="K27" i="5"/>
  <c r="H27" i="5"/>
  <c r="E27" i="5"/>
  <c r="T26" i="5"/>
  <c r="Q26" i="5"/>
  <c r="N26" i="5"/>
  <c r="K26" i="5"/>
  <c r="H26" i="5"/>
  <c r="E26" i="5"/>
  <c r="T25" i="5"/>
  <c r="Q25" i="5"/>
  <c r="N25" i="5"/>
  <c r="K25" i="5"/>
  <c r="H25" i="5"/>
  <c r="E25" i="5"/>
  <c r="T24" i="5"/>
  <c r="Q24" i="5"/>
  <c r="N24" i="5"/>
  <c r="K24" i="5"/>
  <c r="H24" i="5"/>
  <c r="E24" i="5"/>
  <c r="T23" i="5"/>
  <c r="Q23" i="5"/>
  <c r="N23" i="5"/>
  <c r="K23" i="5"/>
  <c r="H23" i="5"/>
  <c r="E23" i="5"/>
  <c r="T21" i="5"/>
  <c r="N21" i="5"/>
  <c r="K21" i="5"/>
  <c r="H21" i="5"/>
  <c r="T20" i="5"/>
  <c r="Q20" i="5"/>
  <c r="N20" i="5"/>
  <c r="K20" i="5"/>
  <c r="H20" i="5"/>
  <c r="E20" i="5"/>
  <c r="T19" i="5"/>
  <c r="Q19" i="5"/>
  <c r="N19" i="5"/>
  <c r="K19" i="5"/>
  <c r="H19" i="5"/>
  <c r="E19" i="5"/>
  <c r="T18" i="5"/>
  <c r="Q18" i="5"/>
  <c r="N18" i="5"/>
  <c r="K18" i="5"/>
  <c r="H18" i="5"/>
  <c r="E18" i="5"/>
  <c r="T17" i="5"/>
  <c r="Q17" i="5"/>
  <c r="N17" i="5"/>
  <c r="K17" i="5"/>
  <c r="H17" i="5"/>
  <c r="E17" i="5"/>
  <c r="T16" i="5"/>
  <c r="Q16" i="5"/>
  <c r="N16" i="5"/>
  <c r="K16" i="5"/>
  <c r="H16" i="5"/>
  <c r="E16" i="5"/>
  <c r="T14" i="5"/>
  <c r="Q14" i="5"/>
  <c r="N14" i="5"/>
  <c r="K14" i="5"/>
  <c r="H14" i="5"/>
  <c r="E14" i="5"/>
  <c r="T13" i="5"/>
  <c r="Q13" i="5"/>
  <c r="N13" i="5"/>
  <c r="K13" i="5"/>
  <c r="H13" i="5"/>
  <c r="E13" i="5"/>
  <c r="T12" i="5"/>
  <c r="Q12" i="5"/>
  <c r="N12" i="5"/>
  <c r="K12" i="5"/>
  <c r="H12" i="5"/>
  <c r="E12" i="5"/>
  <c r="T11" i="5"/>
  <c r="Q11" i="5"/>
  <c r="N11" i="5"/>
  <c r="K11" i="5"/>
  <c r="H11" i="5"/>
  <c r="E11" i="5"/>
  <c r="T10" i="5"/>
  <c r="Q10" i="5"/>
  <c r="N10" i="5"/>
  <c r="K10" i="5"/>
  <c r="H10" i="5"/>
  <c r="E10" i="5"/>
  <c r="T9" i="5"/>
  <c r="Q9" i="5"/>
  <c r="N9" i="5"/>
  <c r="K9" i="5"/>
  <c r="H9" i="5"/>
  <c r="E9" i="5"/>
  <c r="T8" i="5"/>
  <c r="Q8" i="5"/>
  <c r="N8" i="5"/>
  <c r="K8" i="5"/>
  <c r="H8" i="5"/>
  <c r="E8" i="5"/>
  <c r="H17" i="6" l="1"/>
  <c r="H28" i="6"/>
  <c r="F53" i="5"/>
  <c r="O53" i="5"/>
  <c r="H10" i="6"/>
  <c r="J41" i="6"/>
  <c r="H43" i="6"/>
  <c r="H31" i="6"/>
  <c r="H45" i="6"/>
  <c r="H8" i="6"/>
  <c r="H12" i="6"/>
  <c r="H35" i="6"/>
  <c r="H37" i="6"/>
  <c r="J46" i="6"/>
  <c r="R53" i="5"/>
  <c r="H18" i="6"/>
  <c r="J37" i="6"/>
  <c r="C39" i="5"/>
  <c r="H20" i="6"/>
  <c r="J9" i="6"/>
  <c r="H11" i="6"/>
  <c r="H23" i="6"/>
  <c r="H32" i="6"/>
  <c r="H36" i="6"/>
  <c r="H40" i="6"/>
  <c r="H44" i="6"/>
  <c r="H21" i="6"/>
  <c r="H25" i="6"/>
  <c r="I36" i="6"/>
  <c r="H38" i="6"/>
  <c r="E39" i="5"/>
  <c r="E53" i="5"/>
  <c r="Q39" i="5"/>
  <c r="Q53" i="5"/>
  <c r="I55" i="6"/>
  <c r="H39" i="5"/>
  <c r="J55" i="6"/>
  <c r="T39" i="5"/>
  <c r="J8" i="6"/>
  <c r="I16" i="6"/>
  <c r="J21" i="6"/>
  <c r="I28" i="6"/>
  <c r="I35" i="6"/>
  <c r="J40" i="6"/>
  <c r="J52" i="6"/>
  <c r="E21" i="5"/>
  <c r="Q21" i="5"/>
  <c r="J54" i="6"/>
  <c r="H14" i="6"/>
  <c r="H27" i="6"/>
  <c r="H33" i="6"/>
  <c r="T53" i="5"/>
  <c r="H53" i="6"/>
  <c r="D55" i="6"/>
  <c r="E55" i="6" s="1"/>
  <c r="H53" i="5"/>
  <c r="K53" i="5" l="1"/>
  <c r="K39" i="5"/>
  <c r="N53" i="5"/>
  <c r="N39" i="5"/>
</calcChain>
</file>

<file path=xl/sharedStrings.xml><?xml version="1.0" encoding="utf-8"?>
<sst xmlns="http://schemas.openxmlformats.org/spreadsheetml/2006/main" count="111" uniqueCount="77">
  <si>
    <t>STATE LEVEL BANKERS' COMMITTEE BIHAR, PATNA</t>
  </si>
  <si>
    <t>SL</t>
  </si>
  <si>
    <t xml:space="preserve">BANK NAME </t>
  </si>
  <si>
    <t>AGRICULTURE</t>
  </si>
  <si>
    <t>O P S</t>
  </si>
  <si>
    <t>TPS</t>
  </si>
  <si>
    <t>N P S</t>
  </si>
  <si>
    <t>GRAND TOTAL</t>
  </si>
  <si>
    <t>TARGET</t>
  </si>
  <si>
    <t>ACHIE</t>
  </si>
  <si>
    <t>%ACH</t>
  </si>
  <si>
    <t>LEAD BANKS</t>
  </si>
  <si>
    <t>STATE BANK OF INDIA</t>
  </si>
  <si>
    <t>BANK OF BARODA</t>
  </si>
  <si>
    <t>CANARA BANK</t>
  </si>
  <si>
    <t>CENTRAL BANK OF INDIA</t>
  </si>
  <si>
    <t>PUNJAB NATIONAL BANK</t>
  </si>
  <si>
    <t>UNION BANK OF INDIA</t>
  </si>
  <si>
    <t>UCO BANK</t>
  </si>
  <si>
    <t/>
  </si>
  <si>
    <t>OTHER BANKS</t>
  </si>
  <si>
    <t>BANK OF INDIA</t>
  </si>
  <si>
    <t>BANK OF MAHARASHTRA</t>
  </si>
  <si>
    <t>INDIAN BANK</t>
  </si>
  <si>
    <t>INDIAN OVERSEAS BANK</t>
  </si>
  <si>
    <t>PUNJAB AND SIND BANK</t>
  </si>
  <si>
    <t xml:space="preserve">TOTAL PUBLIC SECTOR BANKS </t>
  </si>
  <si>
    <t xml:space="preserve">PRIVATE BANKS </t>
  </si>
  <si>
    <t>AXIS BANK</t>
  </si>
  <si>
    <t>BANDHAN BANK</t>
  </si>
  <si>
    <t>FEDERAL BANK</t>
  </si>
  <si>
    <t>HDFC BANK</t>
  </si>
  <si>
    <t>ICICI BANK</t>
  </si>
  <si>
    <t>IDBI BANK</t>
  </si>
  <si>
    <t>INDUSIND BANK</t>
  </si>
  <si>
    <t>J &amp; K BANK</t>
  </si>
  <si>
    <t>KARNATAKA BANK</t>
  </si>
  <si>
    <t>KOTAK MAHINDRA BANK</t>
  </si>
  <si>
    <t>SOUTH INDIAN BANK</t>
  </si>
  <si>
    <t>YES BANK</t>
  </si>
  <si>
    <t>KARUR VYSYA BANK</t>
  </si>
  <si>
    <t>IDFC FIRST BANK</t>
  </si>
  <si>
    <t>RBL BANK</t>
  </si>
  <si>
    <t>TOTAL PRIVATE SECTOR BANKS</t>
  </si>
  <si>
    <t xml:space="preserve">Total COMM.  BANKS </t>
  </si>
  <si>
    <t xml:space="preserve">CO-OPERATIVE BANKS </t>
  </si>
  <si>
    <t>STATE CO-OP. BANK</t>
  </si>
  <si>
    <t xml:space="preserve">REGIONAL RURAL BANKS </t>
  </si>
  <si>
    <t>BIHAR GRAMIN BANK</t>
  </si>
  <si>
    <t>TOTAL REGIONAL RURAL BANKS</t>
  </si>
  <si>
    <t xml:space="preserve">SMALL FINANCE BANK </t>
  </si>
  <si>
    <t>JANA SMALL FIN. BANK</t>
  </si>
  <si>
    <t>UJJIVAN SMALL FIN. BANK</t>
  </si>
  <si>
    <t>UTKARSH SMALL FIN. BANK</t>
  </si>
  <si>
    <t>ESAF SMALL FIN. BANK</t>
  </si>
  <si>
    <t>UNITY SMALL FINANCE BANK</t>
  </si>
  <si>
    <t xml:space="preserve">TOTAL SMALL FINANCE BANK  </t>
  </si>
  <si>
    <t>(CONVENOR- STATE BANK OF INDIA)</t>
  </si>
  <si>
    <r>
      <t xml:space="preserve">SECTOR:       TOTAL ACP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scheme val="minor"/>
      </rPr>
      <t xml:space="preserve">  </t>
    </r>
    <r>
      <rPr>
        <sz val="10"/>
        <color theme="1"/>
        <rFont val="Calibri"/>
        <family val="2"/>
        <scheme val="minor"/>
      </rPr>
      <t>(Rs.  in Lakh)</t>
    </r>
  </si>
  <si>
    <t>Institutions Commercial Banks</t>
  </si>
  <si>
    <t>2012-2013</t>
  </si>
  <si>
    <t>2013-2014</t>
  </si>
  <si>
    <t xml:space="preserve">GROWTH % OVR  PRV. YR </t>
  </si>
  <si>
    <t xml:space="preserve">TARGET </t>
  </si>
  <si>
    <t>OTHERS BANKS</t>
  </si>
  <si>
    <t>TOTAL COMMERCIAL BANK</t>
  </si>
  <si>
    <t>CO-OPERATIVE BANKS</t>
  </si>
  <si>
    <t xml:space="preserve"> </t>
  </si>
  <si>
    <t>TOTAL COOPERATIVE BANK</t>
  </si>
  <si>
    <t>REGIONAL BANKS</t>
  </si>
  <si>
    <t>TOTAL OF  R.R.Bs</t>
  </si>
  <si>
    <t>TOTAL FOR BIHAR</t>
  </si>
  <si>
    <t>S.N</t>
  </si>
  <si>
    <t>( Amount In Rs. Crore )</t>
  </si>
  <si>
    <t xml:space="preserve">TOTAL CO-OPERATIVE BANKS  </t>
  </si>
  <si>
    <t>MSME</t>
  </si>
  <si>
    <t>BANK WISE PERFORMANCE : ANNUAL CREDIT PLAN (ACP) FY 2026-27 AS ON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</si>
</sst>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0;[Red]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0" fontId="1" fillId="0" borderId="1" xfId="0" applyNumberFormat="1" applyFont="1" applyBorder="1" applyAlignment="1">
      <alignment horizontal="right" vertical="center" wrapText="1"/>
    </xf>
    <xf numFmtId="10" fontId="0" fillId="0" borderId="1" xfId="0" applyNumberFormat="1" applyBorder="1" applyAlignment="1">
      <alignment horizontal="right"/>
    </xf>
    <xf numFmtId="164" fontId="1" fillId="3" borderId="1" xfId="0" applyNumberFormat="1" applyFont="1" applyFill="1" applyBorder="1" applyAlignment="1">
      <alignment horizontal="right" vertical="center" wrapText="1"/>
    </xf>
    <xf numFmtId="10" fontId="1" fillId="3" borderId="1" xfId="0" applyNumberFormat="1" applyFont="1" applyFill="1" applyBorder="1" applyAlignment="1">
      <alignment horizontal="right" vertical="center" wrapText="1"/>
    </xf>
    <xf numFmtId="10" fontId="0" fillId="3" borderId="1" xfId="0" applyNumberForma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 vertical="center" wrapText="1"/>
    </xf>
    <xf numFmtId="10" fontId="1" fillId="2" borderId="1" xfId="0" applyNumberFormat="1" applyFont="1" applyFill="1" applyBorder="1" applyAlignment="1">
      <alignment horizontal="right" vertical="center" wrapText="1"/>
    </xf>
    <xf numFmtId="10" fontId="0" fillId="2" borderId="1" xfId="0" applyNumberFormat="1" applyFill="1" applyBorder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64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/>
    <xf numFmtId="164" fontId="1" fillId="0" borderId="1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2" fontId="7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2" fontId="5" fillId="0" borderId="5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2" fontId="0" fillId="0" borderId="0" xfId="0" applyNumberFormat="1" applyAlignment="1">
      <alignment horizontal="left"/>
    </xf>
    <xf numFmtId="2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4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right"/>
    </xf>
    <xf numFmtId="2" fontId="7" fillId="4" borderId="5" xfId="0" applyNumberFormat="1" applyFont="1" applyFill="1" applyBorder="1" applyAlignment="1">
      <alignment horizontal="right"/>
    </xf>
    <xf numFmtId="2" fontId="7" fillId="4" borderId="5" xfId="0" applyNumberFormat="1" applyFont="1" applyFill="1" applyBorder="1" applyAlignment="1">
      <alignment horizontal="center"/>
    </xf>
    <xf numFmtId="0" fontId="0" fillId="4" borderId="0" xfId="0" applyFill="1"/>
    <xf numFmtId="0" fontId="7" fillId="4" borderId="5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"/>
  <sheetViews>
    <sheetView tabSelected="1" zoomScaleNormal="100" workbookViewId="0">
      <selection sqref="A1:T1"/>
    </sheetView>
  </sheetViews>
  <sheetFormatPr defaultRowHeight="15" x14ac:dyDescent="0.25"/>
  <cols>
    <col min="1" max="1" width="4" style="24" bestFit="1" customWidth="1"/>
    <col min="2" max="2" width="32.85546875" style="25" bestFit="1" customWidth="1"/>
    <col min="3" max="3" width="10.5703125" style="24" customWidth="1"/>
    <col min="4" max="4" width="10.5703125" style="32" customWidth="1"/>
    <col min="5" max="5" width="10.5703125" style="26" customWidth="1"/>
    <col min="6" max="6" width="10.5703125" style="24" customWidth="1"/>
    <col min="7" max="7" width="10.5703125" style="32" customWidth="1"/>
    <col min="8" max="8" width="10.5703125" style="26" customWidth="1"/>
    <col min="9" max="9" width="10.5703125" style="24" customWidth="1"/>
    <col min="10" max="10" width="10.5703125" style="32" customWidth="1"/>
    <col min="11" max="11" width="10.5703125" style="26" customWidth="1"/>
    <col min="12" max="12" width="10.5703125" style="24" customWidth="1"/>
    <col min="13" max="13" width="10.5703125" style="32" customWidth="1"/>
    <col min="14" max="15" width="10.5703125" style="24" customWidth="1"/>
    <col min="16" max="16" width="10.5703125" style="32" customWidth="1"/>
    <col min="17" max="18" width="10.5703125" style="24" customWidth="1"/>
    <col min="19" max="19" width="10.7109375" style="32" customWidth="1"/>
    <col min="20" max="20" width="10.5703125" style="26" customWidth="1"/>
  </cols>
  <sheetData>
    <row r="1" spans="1:20" ht="17.10000000000000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ht="17.100000000000001" customHeight="1" x14ac:dyDescent="0.25">
      <c r="A2" s="59" t="s">
        <v>57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0" ht="17.100000000000001" customHeight="1" x14ac:dyDescent="0.25">
      <c r="A3" s="59" t="s">
        <v>76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</row>
    <row r="4" spans="1:20" ht="17.100000000000001" customHeight="1" x14ac:dyDescent="0.25">
      <c r="A4" s="60" t="s">
        <v>73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</row>
    <row r="5" spans="1:20" ht="17.100000000000001" customHeight="1" x14ac:dyDescent="0.25">
      <c r="A5" s="61" t="s">
        <v>72</v>
      </c>
      <c r="B5" s="62" t="s">
        <v>2</v>
      </c>
      <c r="C5" s="63" t="s">
        <v>3</v>
      </c>
      <c r="D5" s="63"/>
      <c r="E5" s="63"/>
      <c r="F5" s="63" t="s">
        <v>75</v>
      </c>
      <c r="G5" s="63"/>
      <c r="H5" s="63"/>
      <c r="I5" s="63" t="s">
        <v>4</v>
      </c>
      <c r="J5" s="63"/>
      <c r="K5" s="63"/>
      <c r="L5" s="63" t="s">
        <v>5</v>
      </c>
      <c r="M5" s="63"/>
      <c r="N5" s="63"/>
      <c r="O5" s="63" t="s">
        <v>6</v>
      </c>
      <c r="P5" s="63"/>
      <c r="Q5" s="63"/>
      <c r="R5" s="63" t="s">
        <v>7</v>
      </c>
      <c r="S5" s="63"/>
      <c r="T5" s="63"/>
    </row>
    <row r="6" spans="1:20" ht="17.100000000000001" customHeight="1" x14ac:dyDescent="0.25">
      <c r="A6" s="61"/>
      <c r="B6" s="62"/>
      <c r="C6" s="31" t="s">
        <v>8</v>
      </c>
      <c r="D6" s="41" t="s">
        <v>9</v>
      </c>
      <c r="E6" s="42" t="s">
        <v>10</v>
      </c>
      <c r="F6" s="31" t="s">
        <v>8</v>
      </c>
      <c r="G6" s="41" t="s">
        <v>9</v>
      </c>
      <c r="H6" s="42" t="s">
        <v>10</v>
      </c>
      <c r="I6" s="31" t="s">
        <v>8</v>
      </c>
      <c r="J6" s="41" t="s">
        <v>9</v>
      </c>
      <c r="K6" s="42" t="s">
        <v>10</v>
      </c>
      <c r="L6" s="31" t="s">
        <v>8</v>
      </c>
      <c r="M6" s="41" t="s">
        <v>9</v>
      </c>
      <c r="N6" s="31" t="s">
        <v>10</v>
      </c>
      <c r="O6" s="31" t="s">
        <v>8</v>
      </c>
      <c r="P6" s="41" t="s">
        <v>9</v>
      </c>
      <c r="Q6" s="31" t="s">
        <v>10</v>
      </c>
      <c r="R6" s="31" t="s">
        <v>8</v>
      </c>
      <c r="S6" s="41" t="s">
        <v>9</v>
      </c>
      <c r="T6" s="42" t="s">
        <v>10</v>
      </c>
    </row>
    <row r="7" spans="1:20" s="27" customFormat="1" ht="17.100000000000001" customHeight="1" x14ac:dyDescent="0.25">
      <c r="A7" s="30"/>
      <c r="B7" s="28" t="s">
        <v>11</v>
      </c>
      <c r="C7" s="43"/>
      <c r="D7" s="46"/>
      <c r="E7" s="29"/>
      <c r="F7" s="43"/>
      <c r="G7" s="46"/>
      <c r="H7" s="29"/>
      <c r="I7" s="43"/>
      <c r="J7" s="46"/>
      <c r="K7" s="29"/>
      <c r="L7" s="43"/>
      <c r="M7" s="46"/>
      <c r="N7" s="30"/>
      <c r="O7" s="43"/>
      <c r="P7" s="46"/>
      <c r="Q7" s="30"/>
      <c r="R7" s="43"/>
      <c r="S7" s="44"/>
      <c r="T7" s="29"/>
    </row>
    <row r="8" spans="1:20" s="54" customFormat="1" ht="17.100000000000001" customHeight="1" x14ac:dyDescent="0.25">
      <c r="A8" s="49">
        <v>1</v>
      </c>
      <c r="B8" s="50" t="s">
        <v>12</v>
      </c>
      <c r="C8" s="55">
        <v>23057</v>
      </c>
      <c r="D8" s="52">
        <v>1917.38</v>
      </c>
      <c r="E8" s="53">
        <f t="shared" ref="E8:E14" si="0">(D8/C8)*100</f>
        <v>8.3158259964435981</v>
      </c>
      <c r="F8" s="51">
        <v>33429</v>
      </c>
      <c r="G8" s="52">
        <v>10995.36</v>
      </c>
      <c r="H8" s="53">
        <f t="shared" ref="H8:H14" si="1">(G8/F8)*100</f>
        <v>32.891680875886209</v>
      </c>
      <c r="I8" s="51">
        <v>7059</v>
      </c>
      <c r="J8" s="52">
        <v>231.23</v>
      </c>
      <c r="K8" s="53">
        <f t="shared" ref="K8:K14" si="2">(J8/I8)*100</f>
        <v>3.2756764414222976</v>
      </c>
      <c r="L8" s="51">
        <v>63545</v>
      </c>
      <c r="M8" s="52">
        <v>13143.98</v>
      </c>
      <c r="N8" s="53">
        <f t="shared" ref="N8:N14" si="3">(M8/L8)*100</f>
        <v>20.684522779132898</v>
      </c>
      <c r="O8" s="51">
        <v>26319</v>
      </c>
      <c r="P8" s="52">
        <v>7463.95</v>
      </c>
      <c r="Q8" s="53">
        <f t="shared" ref="Q8:Q14" si="4">(P8/O8)*100</f>
        <v>28.359550134883545</v>
      </c>
      <c r="R8" s="51">
        <v>89864</v>
      </c>
      <c r="S8" s="52">
        <v>20607.93</v>
      </c>
      <c r="T8" s="53">
        <f t="shared" ref="T8:T14" si="5">(S8/R8)*100</f>
        <v>22.932353333926823</v>
      </c>
    </row>
    <row r="9" spans="1:20" ht="17.100000000000001" customHeight="1" x14ac:dyDescent="0.25">
      <c r="A9" s="33">
        <v>2</v>
      </c>
      <c r="B9" s="34" t="s">
        <v>13</v>
      </c>
      <c r="C9" s="56">
        <v>6809</v>
      </c>
      <c r="D9" s="45">
        <v>847.55</v>
      </c>
      <c r="E9" s="35">
        <f t="shared" si="0"/>
        <v>12.447495961227787</v>
      </c>
      <c r="F9" s="48">
        <v>6922</v>
      </c>
      <c r="G9" s="45">
        <v>2723.7</v>
      </c>
      <c r="H9" s="35">
        <f t="shared" si="1"/>
        <v>39.348454203987281</v>
      </c>
      <c r="I9" s="48">
        <v>1686</v>
      </c>
      <c r="J9" s="45">
        <v>32.99</v>
      </c>
      <c r="K9" s="35">
        <f t="shared" si="2"/>
        <v>1.956702253855279</v>
      </c>
      <c r="L9" s="48">
        <v>15417</v>
      </c>
      <c r="M9" s="45">
        <v>3604.25</v>
      </c>
      <c r="N9" s="35">
        <f t="shared" si="3"/>
        <v>23.378413439709412</v>
      </c>
      <c r="O9" s="48">
        <v>6048</v>
      </c>
      <c r="P9" s="45">
        <v>1904.52</v>
      </c>
      <c r="Q9" s="35">
        <f t="shared" si="4"/>
        <v>31.490079365079364</v>
      </c>
      <c r="R9" s="48">
        <v>21465</v>
      </c>
      <c r="S9" s="45">
        <v>5508.76</v>
      </c>
      <c r="T9" s="35">
        <f t="shared" si="5"/>
        <v>25.663918006056374</v>
      </c>
    </row>
    <row r="10" spans="1:20" ht="17.100000000000001" customHeight="1" x14ac:dyDescent="0.25">
      <c r="A10" s="33">
        <v>3</v>
      </c>
      <c r="B10" s="34" t="s">
        <v>14</v>
      </c>
      <c r="C10" s="56">
        <v>6131</v>
      </c>
      <c r="D10" s="45">
        <v>194.75</v>
      </c>
      <c r="E10" s="35">
        <f t="shared" si="0"/>
        <v>3.1764801826781932</v>
      </c>
      <c r="F10" s="48">
        <v>6233</v>
      </c>
      <c r="G10" s="45">
        <v>1085.78</v>
      </c>
      <c r="H10" s="35">
        <f t="shared" si="1"/>
        <v>17.419862024707204</v>
      </c>
      <c r="I10" s="48">
        <v>1518</v>
      </c>
      <c r="J10" s="45">
        <v>49.71</v>
      </c>
      <c r="K10" s="35">
        <f t="shared" si="2"/>
        <v>3.2747035573122529</v>
      </c>
      <c r="L10" s="48">
        <v>13882</v>
      </c>
      <c r="M10" s="45">
        <v>1330.25</v>
      </c>
      <c r="N10" s="35">
        <f t="shared" si="3"/>
        <v>9.5825529462613446</v>
      </c>
      <c r="O10" s="48">
        <v>5446</v>
      </c>
      <c r="P10" s="45">
        <v>566.25</v>
      </c>
      <c r="Q10" s="35">
        <f t="shared" si="4"/>
        <v>10.397539478516341</v>
      </c>
      <c r="R10" s="48">
        <v>19328</v>
      </c>
      <c r="S10" s="45">
        <v>1896.49</v>
      </c>
      <c r="T10" s="35">
        <f t="shared" si="5"/>
        <v>9.8121378311258276</v>
      </c>
    </row>
    <row r="11" spans="1:20" ht="17.100000000000001" customHeight="1" x14ac:dyDescent="0.25">
      <c r="A11" s="33">
        <v>4</v>
      </c>
      <c r="B11" s="34" t="s">
        <v>15</v>
      </c>
      <c r="C11" s="56">
        <v>8889</v>
      </c>
      <c r="D11" s="45">
        <v>790.43</v>
      </c>
      <c r="E11" s="35">
        <f t="shared" si="0"/>
        <v>8.8922263471706593</v>
      </c>
      <c r="F11" s="48">
        <v>9037</v>
      </c>
      <c r="G11" s="45">
        <v>3593.73</v>
      </c>
      <c r="H11" s="35">
        <f t="shared" si="1"/>
        <v>39.766847405112316</v>
      </c>
      <c r="I11" s="48">
        <v>2201</v>
      </c>
      <c r="J11" s="45">
        <v>46.81</v>
      </c>
      <c r="K11" s="35">
        <f t="shared" si="2"/>
        <v>2.126760563380282</v>
      </c>
      <c r="L11" s="48">
        <v>20127</v>
      </c>
      <c r="M11" s="45">
        <v>4430.97</v>
      </c>
      <c r="N11" s="35">
        <f t="shared" si="3"/>
        <v>22.015054404531227</v>
      </c>
      <c r="O11" s="48">
        <v>7895</v>
      </c>
      <c r="P11" s="45">
        <v>562.74</v>
      </c>
      <c r="Q11" s="35">
        <f t="shared" si="4"/>
        <v>7.1278024065864471</v>
      </c>
      <c r="R11" s="48">
        <v>28022</v>
      </c>
      <c r="S11" s="45">
        <v>4993.71</v>
      </c>
      <c r="T11" s="35">
        <f t="shared" si="5"/>
        <v>17.820676611234028</v>
      </c>
    </row>
    <row r="12" spans="1:20" ht="17.100000000000001" customHeight="1" x14ac:dyDescent="0.25">
      <c r="A12" s="33">
        <v>5</v>
      </c>
      <c r="B12" s="34" t="s">
        <v>16</v>
      </c>
      <c r="C12" s="56">
        <v>14219</v>
      </c>
      <c r="D12" s="45">
        <v>820.48</v>
      </c>
      <c r="E12" s="35">
        <f t="shared" si="0"/>
        <v>5.7703073352556444</v>
      </c>
      <c r="F12" s="48">
        <v>20909</v>
      </c>
      <c r="G12" s="45">
        <v>2248.89</v>
      </c>
      <c r="H12" s="35">
        <f t="shared" si="1"/>
        <v>10.755607633076664</v>
      </c>
      <c r="I12" s="48">
        <v>4314</v>
      </c>
      <c r="J12" s="45">
        <v>67.41</v>
      </c>
      <c r="K12" s="35">
        <f t="shared" si="2"/>
        <v>1.5625869262865089</v>
      </c>
      <c r="L12" s="48">
        <v>39442</v>
      </c>
      <c r="M12" s="45">
        <v>3136.78</v>
      </c>
      <c r="N12" s="35">
        <f t="shared" si="3"/>
        <v>7.9528928553318803</v>
      </c>
      <c r="O12" s="48">
        <v>15472</v>
      </c>
      <c r="P12" s="45">
        <v>1846.12</v>
      </c>
      <c r="Q12" s="35">
        <f t="shared" si="4"/>
        <v>11.932006204756981</v>
      </c>
      <c r="R12" s="48">
        <v>54914</v>
      </c>
      <c r="S12" s="45">
        <v>4982.8999999999996</v>
      </c>
      <c r="T12" s="35">
        <f t="shared" si="5"/>
        <v>9.0740066285464529</v>
      </c>
    </row>
    <row r="13" spans="1:20" ht="17.100000000000001" customHeight="1" x14ac:dyDescent="0.25">
      <c r="A13" s="33">
        <v>6</v>
      </c>
      <c r="B13" s="34" t="s">
        <v>17</v>
      </c>
      <c r="C13" s="56">
        <v>2418</v>
      </c>
      <c r="D13" s="45">
        <v>301.12</v>
      </c>
      <c r="E13" s="35">
        <f t="shared" si="0"/>
        <v>12.453267162944583</v>
      </c>
      <c r="F13" s="48">
        <v>4372</v>
      </c>
      <c r="G13" s="45">
        <v>1450.1</v>
      </c>
      <c r="H13" s="35">
        <f t="shared" si="1"/>
        <v>33.167886550777673</v>
      </c>
      <c r="I13" s="48">
        <v>834</v>
      </c>
      <c r="J13" s="45">
        <v>14.32</v>
      </c>
      <c r="K13" s="35">
        <f t="shared" si="2"/>
        <v>1.7170263788968825</v>
      </c>
      <c r="L13" s="48">
        <v>7624</v>
      </c>
      <c r="M13" s="45">
        <v>1765.55</v>
      </c>
      <c r="N13" s="35">
        <f t="shared" si="3"/>
        <v>23.157791185729277</v>
      </c>
      <c r="O13" s="48">
        <v>2991</v>
      </c>
      <c r="P13" s="45">
        <v>435.66</v>
      </c>
      <c r="Q13" s="35">
        <f t="shared" si="4"/>
        <v>14.565697091273822</v>
      </c>
      <c r="R13" s="48">
        <v>10615</v>
      </c>
      <c r="S13" s="45">
        <v>2201.21</v>
      </c>
      <c r="T13" s="35">
        <f t="shared" si="5"/>
        <v>20.736787564766839</v>
      </c>
    </row>
    <row r="14" spans="1:20" ht="17.100000000000001" customHeight="1" x14ac:dyDescent="0.25">
      <c r="A14" s="33">
        <v>7</v>
      </c>
      <c r="B14" s="34" t="s">
        <v>18</v>
      </c>
      <c r="C14" s="56">
        <v>2654</v>
      </c>
      <c r="D14" s="45">
        <v>323.17</v>
      </c>
      <c r="E14" s="35">
        <f t="shared" si="0"/>
        <v>12.176714393368501</v>
      </c>
      <c r="F14" s="48">
        <v>4312</v>
      </c>
      <c r="G14" s="45">
        <v>1314.02</v>
      </c>
      <c r="H14" s="35">
        <f t="shared" si="1"/>
        <v>30.473562152133582</v>
      </c>
      <c r="I14" s="48">
        <v>855</v>
      </c>
      <c r="J14" s="45">
        <v>30.06</v>
      </c>
      <c r="K14" s="35">
        <f t="shared" si="2"/>
        <v>3.5157894736842104</v>
      </c>
      <c r="L14" s="48">
        <v>7821</v>
      </c>
      <c r="M14" s="45">
        <v>1667.25</v>
      </c>
      <c r="N14" s="35">
        <f t="shared" si="3"/>
        <v>21.317606444188723</v>
      </c>
      <c r="O14" s="48">
        <v>3068</v>
      </c>
      <c r="P14" s="45">
        <v>241.83</v>
      </c>
      <c r="Q14" s="35">
        <f t="shared" si="4"/>
        <v>7.8823337679269887</v>
      </c>
      <c r="R14" s="48">
        <v>10889</v>
      </c>
      <c r="S14" s="45">
        <v>1909.08</v>
      </c>
      <c r="T14" s="35">
        <f t="shared" si="5"/>
        <v>17.532188447056662</v>
      </c>
    </row>
    <row r="15" spans="1:20" ht="17.100000000000001" customHeight="1" x14ac:dyDescent="0.25">
      <c r="A15" s="36" t="s">
        <v>19</v>
      </c>
      <c r="B15" s="37" t="s">
        <v>20</v>
      </c>
      <c r="C15" s="57"/>
      <c r="D15" s="46"/>
      <c r="E15" s="39"/>
      <c r="F15" s="47"/>
      <c r="G15" s="46"/>
      <c r="H15" s="39"/>
      <c r="I15" s="47"/>
      <c r="J15" s="46"/>
      <c r="K15" s="39"/>
      <c r="L15" s="47"/>
      <c r="M15" s="46"/>
      <c r="N15" s="36"/>
      <c r="O15" s="47"/>
      <c r="P15" s="46"/>
      <c r="Q15" s="36"/>
      <c r="R15" s="47"/>
      <c r="S15" s="46"/>
      <c r="T15" s="39"/>
    </row>
    <row r="16" spans="1:20" ht="17.100000000000001" customHeight="1" x14ac:dyDescent="0.25">
      <c r="A16" s="33">
        <v>8</v>
      </c>
      <c r="B16" s="34" t="s">
        <v>21</v>
      </c>
      <c r="C16" s="56">
        <v>5417</v>
      </c>
      <c r="D16" s="45">
        <v>814.27</v>
      </c>
      <c r="E16" s="35">
        <f t="shared" ref="E16:E21" si="6">(D16/C16)*100</f>
        <v>15.031751892191251</v>
      </c>
      <c r="F16" s="48">
        <v>5706</v>
      </c>
      <c r="G16" s="45">
        <v>2566.79</v>
      </c>
      <c r="H16" s="35">
        <f t="shared" ref="H16:H21" si="7">(G16/F16)*100</f>
        <v>44.984051875219066</v>
      </c>
      <c r="I16" s="48">
        <v>1341</v>
      </c>
      <c r="J16" s="45">
        <v>29.38</v>
      </c>
      <c r="K16" s="35">
        <f t="shared" ref="K16:K21" si="8">(J16/I16)*100</f>
        <v>2.1909023117076805</v>
      </c>
      <c r="L16" s="48">
        <v>12464</v>
      </c>
      <c r="M16" s="45">
        <v>3410.44</v>
      </c>
      <c r="N16" s="35">
        <f t="shared" ref="N16:N21" si="9">(M16/L16)*100</f>
        <v>27.362323491655971</v>
      </c>
      <c r="O16" s="48">
        <v>4811</v>
      </c>
      <c r="P16" s="45">
        <v>1437.88</v>
      </c>
      <c r="Q16" s="35">
        <f t="shared" ref="Q16:Q21" si="10">(P16/O16)*100</f>
        <v>29.887341509041782</v>
      </c>
      <c r="R16" s="48">
        <v>17275</v>
      </c>
      <c r="S16" s="45">
        <v>4848.32</v>
      </c>
      <c r="T16" s="35">
        <f t="shared" ref="T16:T21" si="11">(S16/R16)*100</f>
        <v>28.065528219971053</v>
      </c>
    </row>
    <row r="17" spans="1:20" ht="17.100000000000001" customHeight="1" x14ac:dyDescent="0.25">
      <c r="A17" s="33">
        <v>9</v>
      </c>
      <c r="B17" s="34" t="s">
        <v>22</v>
      </c>
      <c r="C17" s="56">
        <v>988</v>
      </c>
      <c r="D17" s="45">
        <v>126.62</v>
      </c>
      <c r="E17" s="35">
        <f t="shared" si="6"/>
        <v>12.815789473684211</v>
      </c>
      <c r="F17" s="48">
        <v>1005</v>
      </c>
      <c r="G17" s="45">
        <v>140.65</v>
      </c>
      <c r="H17" s="35">
        <f t="shared" si="7"/>
        <v>13.995024875621892</v>
      </c>
      <c r="I17" s="48">
        <v>245</v>
      </c>
      <c r="J17" s="45">
        <v>10.79</v>
      </c>
      <c r="K17" s="35">
        <f t="shared" si="8"/>
        <v>4.4040816326530612</v>
      </c>
      <c r="L17" s="48">
        <v>2238</v>
      </c>
      <c r="M17" s="45">
        <v>278.06</v>
      </c>
      <c r="N17" s="35">
        <f t="shared" si="9"/>
        <v>12.424486148346739</v>
      </c>
      <c r="O17" s="48">
        <v>878</v>
      </c>
      <c r="P17" s="45">
        <v>171.33</v>
      </c>
      <c r="Q17" s="35">
        <f t="shared" si="10"/>
        <v>19.513667425968112</v>
      </c>
      <c r="R17" s="48">
        <v>3116</v>
      </c>
      <c r="S17" s="45">
        <v>449.39</v>
      </c>
      <c r="T17" s="35">
        <f t="shared" si="11"/>
        <v>14.422015404364569</v>
      </c>
    </row>
    <row r="18" spans="1:20" ht="17.100000000000001" customHeight="1" x14ac:dyDescent="0.25">
      <c r="A18" s="33">
        <v>10</v>
      </c>
      <c r="B18" s="34" t="s">
        <v>23</v>
      </c>
      <c r="C18" s="56">
        <v>5969</v>
      </c>
      <c r="D18" s="45">
        <v>323.14999999999998</v>
      </c>
      <c r="E18" s="35">
        <f t="shared" si="6"/>
        <v>5.4138046573965486</v>
      </c>
      <c r="F18" s="48">
        <v>7077</v>
      </c>
      <c r="G18" s="45">
        <v>2350.83</v>
      </c>
      <c r="H18" s="35">
        <f t="shared" si="7"/>
        <v>33.217888935989826</v>
      </c>
      <c r="I18" s="48">
        <v>1602</v>
      </c>
      <c r="J18" s="45">
        <v>15.58</v>
      </c>
      <c r="K18" s="35">
        <f t="shared" si="8"/>
        <v>0.97253433208489382</v>
      </c>
      <c r="L18" s="48">
        <v>14648</v>
      </c>
      <c r="M18" s="45">
        <v>2689.56</v>
      </c>
      <c r="N18" s="35">
        <f t="shared" si="9"/>
        <v>18.361277990169306</v>
      </c>
      <c r="O18" s="48">
        <v>5746</v>
      </c>
      <c r="P18" s="45">
        <v>3040.96</v>
      </c>
      <c r="Q18" s="35">
        <f t="shared" si="10"/>
        <v>52.923076923076927</v>
      </c>
      <c r="R18" s="48">
        <v>20394</v>
      </c>
      <c r="S18" s="45">
        <v>5730.52</v>
      </c>
      <c r="T18" s="35">
        <f t="shared" si="11"/>
        <v>28.099048739825438</v>
      </c>
    </row>
    <row r="19" spans="1:20" ht="17.100000000000001" customHeight="1" x14ac:dyDescent="0.25">
      <c r="A19" s="33">
        <v>11</v>
      </c>
      <c r="B19" s="34" t="s">
        <v>24</v>
      </c>
      <c r="C19" s="56">
        <v>1019</v>
      </c>
      <c r="D19" s="45">
        <v>119.38</v>
      </c>
      <c r="E19" s="35">
        <f t="shared" si="6"/>
        <v>11.715407262021589</v>
      </c>
      <c r="F19" s="48">
        <v>1036</v>
      </c>
      <c r="G19" s="45">
        <v>324.2</v>
      </c>
      <c r="H19" s="35">
        <f t="shared" si="7"/>
        <v>31.293436293436294</v>
      </c>
      <c r="I19" s="48">
        <v>252</v>
      </c>
      <c r="J19" s="45">
        <v>6.2</v>
      </c>
      <c r="K19" s="35">
        <f t="shared" si="8"/>
        <v>2.4603174603174605</v>
      </c>
      <c r="L19" s="48">
        <v>2307</v>
      </c>
      <c r="M19" s="45">
        <v>449.78</v>
      </c>
      <c r="N19" s="35">
        <f t="shared" si="9"/>
        <v>19.496315561335066</v>
      </c>
      <c r="O19" s="48">
        <v>905</v>
      </c>
      <c r="P19" s="45">
        <v>406.78</v>
      </c>
      <c r="Q19" s="35">
        <f t="shared" si="10"/>
        <v>44.948066298342539</v>
      </c>
      <c r="R19" s="48">
        <v>3212</v>
      </c>
      <c r="S19" s="45">
        <v>856.56</v>
      </c>
      <c r="T19" s="35">
        <f t="shared" si="11"/>
        <v>26.667496886674968</v>
      </c>
    </row>
    <row r="20" spans="1:20" ht="17.100000000000001" customHeight="1" x14ac:dyDescent="0.25">
      <c r="A20" s="33">
        <v>12</v>
      </c>
      <c r="B20" s="34" t="s">
        <v>25</v>
      </c>
      <c r="C20" s="56">
        <v>248</v>
      </c>
      <c r="D20" s="45">
        <v>8.64</v>
      </c>
      <c r="E20" s="35">
        <f t="shared" si="6"/>
        <v>3.4838709677419359</v>
      </c>
      <c r="F20" s="48">
        <v>252</v>
      </c>
      <c r="G20" s="45">
        <v>38.340000000000003</v>
      </c>
      <c r="H20" s="35">
        <f t="shared" si="7"/>
        <v>15.214285714285717</v>
      </c>
      <c r="I20" s="48">
        <v>61</v>
      </c>
      <c r="J20" s="45">
        <v>11.71</v>
      </c>
      <c r="K20" s="35">
        <f t="shared" si="8"/>
        <v>19.196721311475411</v>
      </c>
      <c r="L20" s="48">
        <v>561</v>
      </c>
      <c r="M20" s="45">
        <v>58.68</v>
      </c>
      <c r="N20" s="35">
        <f t="shared" si="9"/>
        <v>10.459893048128341</v>
      </c>
      <c r="O20" s="48">
        <v>220</v>
      </c>
      <c r="P20" s="45">
        <v>68.8</v>
      </c>
      <c r="Q20" s="35">
        <f t="shared" si="10"/>
        <v>31.27272727272727</v>
      </c>
      <c r="R20" s="48">
        <v>781</v>
      </c>
      <c r="S20" s="45">
        <v>127.48</v>
      </c>
      <c r="T20" s="35">
        <f t="shared" si="11"/>
        <v>16.322663252240719</v>
      </c>
    </row>
    <row r="21" spans="1:20" ht="17.100000000000001" customHeight="1" x14ac:dyDescent="0.25">
      <c r="A21" s="36" t="s">
        <v>19</v>
      </c>
      <c r="B21" s="37" t="s">
        <v>26</v>
      </c>
      <c r="C21" s="57">
        <f>SUM(C8:C20)</f>
        <v>77818</v>
      </c>
      <c r="D21" s="46">
        <v>6586.95</v>
      </c>
      <c r="E21" s="38">
        <f t="shared" si="6"/>
        <v>8.4645583284073087</v>
      </c>
      <c r="F21" s="47">
        <f>SUM(F8:F20)</f>
        <v>100290</v>
      </c>
      <c r="G21" s="46">
        <v>28832.39</v>
      </c>
      <c r="H21" s="38">
        <f t="shared" si="7"/>
        <v>28.749017848240104</v>
      </c>
      <c r="I21" s="47">
        <f>SUM(I8:I20)</f>
        <v>21968</v>
      </c>
      <c r="J21" s="46">
        <v>546.19000000000005</v>
      </c>
      <c r="K21" s="38">
        <f t="shared" si="8"/>
        <v>2.4862982520029138</v>
      </c>
      <c r="L21" s="47">
        <f>SUM(L8:L20)</f>
        <v>200076</v>
      </c>
      <c r="M21" s="46">
        <v>35965.53</v>
      </c>
      <c r="N21" s="38">
        <f t="shared" si="9"/>
        <v>17.97593414502489</v>
      </c>
      <c r="O21" s="47">
        <f>SUM(O8:O20)</f>
        <v>79799</v>
      </c>
      <c r="P21" s="46">
        <v>18146.830000000002</v>
      </c>
      <c r="Q21" s="38">
        <f t="shared" si="10"/>
        <v>22.740673442023084</v>
      </c>
      <c r="R21" s="47">
        <f>SUM(R8:R20)</f>
        <v>279875</v>
      </c>
      <c r="S21" s="46">
        <v>54112.35</v>
      </c>
      <c r="T21" s="38">
        <f t="shared" si="11"/>
        <v>19.334470745868689</v>
      </c>
    </row>
    <row r="22" spans="1:20" ht="17.100000000000001" customHeight="1" x14ac:dyDescent="0.25">
      <c r="A22" s="36"/>
      <c r="B22" s="37" t="s">
        <v>27</v>
      </c>
      <c r="C22" s="47"/>
      <c r="D22" s="46"/>
      <c r="E22" s="39"/>
      <c r="F22" s="47"/>
      <c r="G22" s="46"/>
      <c r="H22" s="39"/>
      <c r="I22" s="47"/>
      <c r="J22" s="46"/>
      <c r="K22" s="39"/>
      <c r="L22" s="47"/>
      <c r="M22" s="46"/>
      <c r="N22" s="36"/>
      <c r="O22" s="47"/>
      <c r="P22" s="46"/>
      <c r="Q22" s="36"/>
      <c r="R22" s="47"/>
      <c r="S22" s="46"/>
      <c r="T22" s="39"/>
    </row>
    <row r="23" spans="1:20" ht="17.100000000000001" customHeight="1" x14ac:dyDescent="0.25">
      <c r="A23" s="33">
        <v>13</v>
      </c>
      <c r="B23" s="34" t="s">
        <v>28</v>
      </c>
      <c r="C23" s="48">
        <v>5767</v>
      </c>
      <c r="D23" s="45">
        <v>994.83</v>
      </c>
      <c r="E23" s="35">
        <f t="shared" ref="E23:E39" si="12">(D23/C23)*100</f>
        <v>17.250390150858333</v>
      </c>
      <c r="F23" s="48">
        <v>5863</v>
      </c>
      <c r="G23" s="45">
        <v>2237.39</v>
      </c>
      <c r="H23" s="35">
        <f t="shared" ref="H23:H39" si="13">(G23/F23)*100</f>
        <v>38.1611802831315</v>
      </c>
      <c r="I23" s="48">
        <v>1428</v>
      </c>
      <c r="J23" s="45">
        <v>27.81</v>
      </c>
      <c r="K23" s="35">
        <f t="shared" ref="K23:K39" si="14">(J23/I23)*100</f>
        <v>1.9474789915966386</v>
      </c>
      <c r="L23" s="48">
        <v>13058</v>
      </c>
      <c r="M23" s="45">
        <v>3260.03</v>
      </c>
      <c r="N23" s="35">
        <f t="shared" ref="N23:N39" si="15">(M23/L23)*100</f>
        <v>24.965768111502527</v>
      </c>
      <c r="O23" s="48">
        <v>5123</v>
      </c>
      <c r="P23" s="45">
        <v>1804.46</v>
      </c>
      <c r="Q23" s="35">
        <f t="shared" ref="Q23:Q39" si="16">(P23/O23)*100</f>
        <v>35.222721061877806</v>
      </c>
      <c r="R23" s="48">
        <v>18181</v>
      </c>
      <c r="S23" s="45">
        <v>5064.4799999999996</v>
      </c>
      <c r="T23" s="35">
        <f t="shared" ref="T23:T39" si="17">(S23/R23)*100</f>
        <v>27.85589351520818</v>
      </c>
    </row>
    <row r="24" spans="1:20" ht="17.100000000000001" customHeight="1" x14ac:dyDescent="0.25">
      <c r="A24" s="33">
        <v>14</v>
      </c>
      <c r="B24" s="34" t="s">
        <v>29</v>
      </c>
      <c r="C24" s="48">
        <v>5277</v>
      </c>
      <c r="D24" s="45">
        <v>909.87</v>
      </c>
      <c r="E24" s="35">
        <f t="shared" si="12"/>
        <v>17.242183058555998</v>
      </c>
      <c r="F24" s="48">
        <v>6365</v>
      </c>
      <c r="G24" s="45">
        <v>474.02</v>
      </c>
      <c r="H24" s="35">
        <f t="shared" si="13"/>
        <v>7.4472898664571883</v>
      </c>
      <c r="I24" s="48">
        <v>1307</v>
      </c>
      <c r="J24" s="45">
        <v>65.010000000000005</v>
      </c>
      <c r="K24" s="35">
        <f t="shared" si="14"/>
        <v>4.9739862280030609</v>
      </c>
      <c r="L24" s="48">
        <v>12949</v>
      </c>
      <c r="M24" s="45">
        <v>1448.9</v>
      </c>
      <c r="N24" s="35">
        <f t="shared" si="15"/>
        <v>11.18928102556182</v>
      </c>
      <c r="O24" s="48">
        <v>3687</v>
      </c>
      <c r="P24" s="45">
        <v>588.26</v>
      </c>
      <c r="Q24" s="35">
        <f t="shared" si="16"/>
        <v>15.95497694602658</v>
      </c>
      <c r="R24" s="48">
        <v>16636</v>
      </c>
      <c r="S24" s="45">
        <v>2037.16</v>
      </c>
      <c r="T24" s="35">
        <f t="shared" si="17"/>
        <v>12.245491704736716</v>
      </c>
    </row>
    <row r="25" spans="1:20" ht="17.100000000000001" customHeight="1" x14ac:dyDescent="0.25">
      <c r="A25" s="33">
        <v>15</v>
      </c>
      <c r="B25" s="34" t="s">
        <v>30</v>
      </c>
      <c r="C25" s="48">
        <v>484</v>
      </c>
      <c r="D25" s="45">
        <v>12.23</v>
      </c>
      <c r="E25" s="35">
        <f t="shared" si="12"/>
        <v>2.5268595041322315</v>
      </c>
      <c r="F25" s="48">
        <v>492</v>
      </c>
      <c r="G25" s="45">
        <v>101.64</v>
      </c>
      <c r="H25" s="35">
        <f t="shared" si="13"/>
        <v>20.658536585365852</v>
      </c>
      <c r="I25" s="48">
        <v>120</v>
      </c>
      <c r="J25" s="45">
        <v>0.03</v>
      </c>
      <c r="K25" s="35">
        <f t="shared" si="14"/>
        <v>2.5000000000000001E-2</v>
      </c>
      <c r="L25" s="48">
        <v>1096</v>
      </c>
      <c r="M25" s="45">
        <v>113.9</v>
      </c>
      <c r="N25" s="35">
        <f t="shared" si="15"/>
        <v>10.392335766423358</v>
      </c>
      <c r="O25" s="48">
        <v>430</v>
      </c>
      <c r="P25" s="45">
        <v>185.93</v>
      </c>
      <c r="Q25" s="35">
        <f t="shared" si="16"/>
        <v>43.239534883720928</v>
      </c>
      <c r="R25" s="48">
        <v>1526</v>
      </c>
      <c r="S25" s="45">
        <v>299.82</v>
      </c>
      <c r="T25" s="35">
        <f t="shared" si="17"/>
        <v>19.647444298820446</v>
      </c>
    </row>
    <row r="26" spans="1:20" ht="17.100000000000001" customHeight="1" x14ac:dyDescent="0.25">
      <c r="A26" s="33">
        <v>16</v>
      </c>
      <c r="B26" s="34" t="s">
        <v>31</v>
      </c>
      <c r="C26" s="48">
        <v>12871</v>
      </c>
      <c r="D26" s="45">
        <v>1172.27</v>
      </c>
      <c r="E26" s="35">
        <f t="shared" si="12"/>
        <v>9.107839328723486</v>
      </c>
      <c r="F26" s="48">
        <v>13086</v>
      </c>
      <c r="G26" s="45">
        <v>7428.3</v>
      </c>
      <c r="H26" s="35">
        <f t="shared" si="13"/>
        <v>56.765245300320956</v>
      </c>
      <c r="I26" s="48">
        <v>3188</v>
      </c>
      <c r="J26" s="45">
        <v>14.49</v>
      </c>
      <c r="K26" s="35">
        <f t="shared" si="14"/>
        <v>0.45451693851944797</v>
      </c>
      <c r="L26" s="48">
        <v>29145</v>
      </c>
      <c r="M26" s="45">
        <v>8615.0499999999993</v>
      </c>
      <c r="N26" s="35">
        <f t="shared" si="15"/>
        <v>29.559272602504716</v>
      </c>
      <c r="O26" s="48">
        <v>11433</v>
      </c>
      <c r="P26" s="45">
        <v>4028.88</v>
      </c>
      <c r="Q26" s="35">
        <f t="shared" si="16"/>
        <v>35.239044870112835</v>
      </c>
      <c r="R26" s="48">
        <v>40578</v>
      </c>
      <c r="S26" s="45">
        <v>12643.94</v>
      </c>
      <c r="T26" s="35">
        <f t="shared" si="17"/>
        <v>31.159593868598751</v>
      </c>
    </row>
    <row r="27" spans="1:20" ht="17.100000000000001" customHeight="1" x14ac:dyDescent="0.25">
      <c r="A27" s="33">
        <v>17</v>
      </c>
      <c r="B27" s="34" t="s">
        <v>32</v>
      </c>
      <c r="C27" s="48">
        <v>9304</v>
      </c>
      <c r="D27" s="45">
        <v>339.26</v>
      </c>
      <c r="E27" s="35">
        <f t="shared" si="12"/>
        <v>3.6463886500429918</v>
      </c>
      <c r="F27" s="48">
        <v>9460</v>
      </c>
      <c r="G27" s="45">
        <v>7754.18</v>
      </c>
      <c r="H27" s="35">
        <f t="shared" si="13"/>
        <v>81.96807610993659</v>
      </c>
      <c r="I27" s="48">
        <v>2304</v>
      </c>
      <c r="J27" s="45">
        <v>3.44</v>
      </c>
      <c r="K27" s="35">
        <f t="shared" si="14"/>
        <v>0.14930555555555555</v>
      </c>
      <c r="L27" s="48">
        <v>21068</v>
      </c>
      <c r="M27" s="45">
        <v>8096.88</v>
      </c>
      <c r="N27" s="35">
        <f t="shared" si="15"/>
        <v>38.43212454907917</v>
      </c>
      <c r="O27" s="48">
        <v>8265</v>
      </c>
      <c r="P27" s="45">
        <v>2823.34</v>
      </c>
      <c r="Q27" s="35">
        <f t="shared" si="16"/>
        <v>34.160193587416821</v>
      </c>
      <c r="R27" s="48">
        <v>29333</v>
      </c>
      <c r="S27" s="45">
        <v>10920.22</v>
      </c>
      <c r="T27" s="35">
        <f t="shared" si="17"/>
        <v>37.228445777792928</v>
      </c>
    </row>
    <row r="28" spans="1:20" ht="17.100000000000001" customHeight="1" x14ac:dyDescent="0.25">
      <c r="A28" s="33">
        <v>18</v>
      </c>
      <c r="B28" s="34" t="s">
        <v>33</v>
      </c>
      <c r="C28" s="48">
        <v>1291</v>
      </c>
      <c r="D28" s="45">
        <v>98.97</v>
      </c>
      <c r="E28" s="35">
        <f t="shared" si="12"/>
        <v>7.6661502711076688</v>
      </c>
      <c r="F28" s="48">
        <v>1313</v>
      </c>
      <c r="G28" s="45">
        <v>535.89</v>
      </c>
      <c r="H28" s="35">
        <f t="shared" si="13"/>
        <v>40.814166031987817</v>
      </c>
      <c r="I28" s="48">
        <v>320</v>
      </c>
      <c r="J28" s="45">
        <v>7.91</v>
      </c>
      <c r="K28" s="35">
        <f t="shared" si="14"/>
        <v>2.4718750000000003</v>
      </c>
      <c r="L28" s="48">
        <v>2924</v>
      </c>
      <c r="M28" s="45">
        <v>642.77</v>
      </c>
      <c r="N28" s="35">
        <f t="shared" si="15"/>
        <v>21.982558139534884</v>
      </c>
      <c r="O28" s="48">
        <v>1147</v>
      </c>
      <c r="P28" s="45">
        <v>260.99</v>
      </c>
      <c r="Q28" s="35">
        <f t="shared" si="16"/>
        <v>22.754141238012206</v>
      </c>
      <c r="R28" s="48">
        <v>4071</v>
      </c>
      <c r="S28" s="45">
        <v>903.76</v>
      </c>
      <c r="T28" s="35">
        <f t="shared" si="17"/>
        <v>22.199950872021613</v>
      </c>
    </row>
    <row r="29" spans="1:20" ht="17.100000000000001" customHeight="1" x14ac:dyDescent="0.25">
      <c r="A29" s="33">
        <v>19</v>
      </c>
      <c r="B29" s="34" t="s">
        <v>34</v>
      </c>
      <c r="C29" s="48">
        <v>4104</v>
      </c>
      <c r="D29" s="45">
        <v>784.17</v>
      </c>
      <c r="E29" s="35">
        <f t="shared" si="12"/>
        <v>19.107456140350877</v>
      </c>
      <c r="F29" s="48">
        <v>4172</v>
      </c>
      <c r="G29" s="45">
        <v>665.04</v>
      </c>
      <c r="H29" s="35">
        <f t="shared" si="13"/>
        <v>15.940556088207094</v>
      </c>
      <c r="I29" s="48">
        <v>1016</v>
      </c>
      <c r="J29" s="45">
        <v>1.43</v>
      </c>
      <c r="K29" s="35">
        <f t="shared" si="14"/>
        <v>0.14074803149606299</v>
      </c>
      <c r="L29" s="48">
        <v>9292</v>
      </c>
      <c r="M29" s="45">
        <v>1450.65</v>
      </c>
      <c r="N29" s="35">
        <f t="shared" si="15"/>
        <v>15.611816616444255</v>
      </c>
      <c r="O29" s="48">
        <v>4645</v>
      </c>
      <c r="P29" s="45">
        <v>358.59</v>
      </c>
      <c r="Q29" s="35">
        <f t="shared" si="16"/>
        <v>7.7199138858988157</v>
      </c>
      <c r="R29" s="48">
        <v>13937</v>
      </c>
      <c r="S29" s="45">
        <v>1809.24</v>
      </c>
      <c r="T29" s="35">
        <f t="shared" si="17"/>
        <v>12.9815598765875</v>
      </c>
    </row>
    <row r="30" spans="1:20" ht="17.100000000000001" customHeight="1" x14ac:dyDescent="0.25">
      <c r="A30" s="33">
        <v>20</v>
      </c>
      <c r="B30" s="34" t="s">
        <v>35</v>
      </c>
      <c r="C30" s="48">
        <v>44</v>
      </c>
      <c r="D30" s="45">
        <v>0</v>
      </c>
      <c r="E30" s="35">
        <f t="shared" si="12"/>
        <v>0</v>
      </c>
      <c r="F30" s="48">
        <v>45</v>
      </c>
      <c r="G30" s="45">
        <v>38.590000000000003</v>
      </c>
      <c r="H30" s="35">
        <f t="shared" si="13"/>
        <v>85.75555555555556</v>
      </c>
      <c r="I30" s="48">
        <v>11</v>
      </c>
      <c r="J30" s="45">
        <v>0.06</v>
      </c>
      <c r="K30" s="35">
        <f t="shared" si="14"/>
        <v>0.54545454545454541</v>
      </c>
      <c r="L30" s="48">
        <v>100</v>
      </c>
      <c r="M30" s="45">
        <v>38.65</v>
      </c>
      <c r="N30" s="35">
        <f t="shared" si="15"/>
        <v>38.65</v>
      </c>
      <c r="O30" s="48">
        <v>39</v>
      </c>
      <c r="P30" s="45">
        <v>20.92</v>
      </c>
      <c r="Q30" s="35">
        <f t="shared" si="16"/>
        <v>53.641025641025642</v>
      </c>
      <c r="R30" s="48">
        <v>139</v>
      </c>
      <c r="S30" s="45">
        <v>59.57</v>
      </c>
      <c r="T30" s="35">
        <f t="shared" si="17"/>
        <v>42.856115107913666</v>
      </c>
    </row>
    <row r="31" spans="1:20" ht="17.100000000000001" customHeight="1" x14ac:dyDescent="0.25">
      <c r="A31" s="33">
        <v>21</v>
      </c>
      <c r="B31" s="34" t="s">
        <v>36</v>
      </c>
      <c r="C31" s="48">
        <v>7</v>
      </c>
      <c r="D31" s="45">
        <v>0</v>
      </c>
      <c r="E31" s="35">
        <f t="shared" si="12"/>
        <v>0</v>
      </c>
      <c r="F31" s="48">
        <v>7</v>
      </c>
      <c r="G31" s="45">
        <v>2.93</v>
      </c>
      <c r="H31" s="35">
        <f t="shared" si="13"/>
        <v>41.857142857142861</v>
      </c>
      <c r="I31" s="48">
        <v>2</v>
      </c>
      <c r="J31" s="45">
        <v>0.13</v>
      </c>
      <c r="K31" s="35">
        <f t="shared" si="14"/>
        <v>6.5</v>
      </c>
      <c r="L31" s="48">
        <v>16</v>
      </c>
      <c r="M31" s="45">
        <v>3.05</v>
      </c>
      <c r="N31" s="35">
        <f t="shared" si="15"/>
        <v>19.0625</v>
      </c>
      <c r="O31" s="48">
        <v>6</v>
      </c>
      <c r="P31" s="45">
        <v>1.53</v>
      </c>
      <c r="Q31" s="35">
        <f t="shared" si="16"/>
        <v>25.5</v>
      </c>
      <c r="R31" s="48">
        <v>22</v>
      </c>
      <c r="S31" s="45">
        <v>4.58</v>
      </c>
      <c r="T31" s="35">
        <f t="shared" si="17"/>
        <v>20.81818181818182</v>
      </c>
    </row>
    <row r="32" spans="1:20" ht="17.100000000000001" customHeight="1" x14ac:dyDescent="0.25">
      <c r="A32" s="33">
        <v>22</v>
      </c>
      <c r="B32" s="34" t="s">
        <v>37</v>
      </c>
      <c r="C32" s="48">
        <v>816</v>
      </c>
      <c r="D32" s="45">
        <v>81.72</v>
      </c>
      <c r="E32" s="35">
        <f t="shared" si="12"/>
        <v>10.01470588235294</v>
      </c>
      <c r="F32" s="48">
        <v>930</v>
      </c>
      <c r="G32" s="45">
        <v>108.44</v>
      </c>
      <c r="H32" s="35">
        <f t="shared" si="13"/>
        <v>11.660215053763441</v>
      </c>
      <c r="I32" s="48">
        <v>202</v>
      </c>
      <c r="J32" s="45">
        <v>0</v>
      </c>
      <c r="K32" s="35">
        <f t="shared" si="14"/>
        <v>0</v>
      </c>
      <c r="L32" s="48">
        <v>1948</v>
      </c>
      <c r="M32" s="45">
        <v>190.16</v>
      </c>
      <c r="N32" s="35">
        <f t="shared" si="15"/>
        <v>9.7618069815195074</v>
      </c>
      <c r="O32" s="48">
        <v>725</v>
      </c>
      <c r="P32" s="45">
        <v>105.24</v>
      </c>
      <c r="Q32" s="35">
        <f t="shared" si="16"/>
        <v>14.515862068965516</v>
      </c>
      <c r="R32" s="48">
        <v>2673</v>
      </c>
      <c r="S32" s="45">
        <v>295.41000000000003</v>
      </c>
      <c r="T32" s="35">
        <f t="shared" si="17"/>
        <v>11.051627384960719</v>
      </c>
    </row>
    <row r="33" spans="1:20" ht="17.100000000000001" customHeight="1" x14ac:dyDescent="0.25">
      <c r="A33" s="33">
        <v>23</v>
      </c>
      <c r="B33" s="34" t="s">
        <v>38</v>
      </c>
      <c r="C33" s="48">
        <v>4</v>
      </c>
      <c r="D33" s="45">
        <v>0.03</v>
      </c>
      <c r="E33" s="35">
        <f t="shared" si="12"/>
        <v>0.75</v>
      </c>
      <c r="F33" s="48">
        <v>4</v>
      </c>
      <c r="G33" s="45">
        <v>3.68</v>
      </c>
      <c r="H33" s="35">
        <f t="shared" si="13"/>
        <v>92</v>
      </c>
      <c r="I33" s="48">
        <v>1</v>
      </c>
      <c r="J33" s="45">
        <v>0</v>
      </c>
      <c r="K33" s="35">
        <f t="shared" si="14"/>
        <v>0</v>
      </c>
      <c r="L33" s="48">
        <v>9</v>
      </c>
      <c r="M33" s="45">
        <v>3.71</v>
      </c>
      <c r="N33" s="35">
        <f t="shared" si="15"/>
        <v>41.222222222222221</v>
      </c>
      <c r="O33" s="48">
        <v>4</v>
      </c>
      <c r="P33" s="45">
        <v>3.7</v>
      </c>
      <c r="Q33" s="35">
        <f t="shared" si="16"/>
        <v>92.5</v>
      </c>
      <c r="R33" s="48">
        <v>13</v>
      </c>
      <c r="S33" s="45">
        <v>7.41</v>
      </c>
      <c r="T33" s="35">
        <f t="shared" si="17"/>
        <v>57.000000000000007</v>
      </c>
    </row>
    <row r="34" spans="1:20" ht="17.100000000000001" customHeight="1" x14ac:dyDescent="0.25">
      <c r="A34" s="33">
        <v>24</v>
      </c>
      <c r="B34" s="34" t="s">
        <v>39</v>
      </c>
      <c r="C34" s="48">
        <v>438</v>
      </c>
      <c r="D34" s="45">
        <v>62.43</v>
      </c>
      <c r="E34" s="35">
        <f t="shared" si="12"/>
        <v>14.253424657534246</v>
      </c>
      <c r="F34" s="48">
        <v>446</v>
      </c>
      <c r="G34" s="45">
        <v>165.01</v>
      </c>
      <c r="H34" s="35">
        <f t="shared" si="13"/>
        <v>36.997757847533627</v>
      </c>
      <c r="I34" s="48">
        <v>109</v>
      </c>
      <c r="J34" s="45">
        <v>0.01</v>
      </c>
      <c r="K34" s="35">
        <f t="shared" si="14"/>
        <v>9.1743119266055051E-3</v>
      </c>
      <c r="L34" s="48">
        <v>993</v>
      </c>
      <c r="M34" s="45">
        <v>227.45</v>
      </c>
      <c r="N34" s="35">
        <f t="shared" si="15"/>
        <v>22.905337361530716</v>
      </c>
      <c r="O34" s="48">
        <v>389</v>
      </c>
      <c r="P34" s="45">
        <v>145.52000000000001</v>
      </c>
      <c r="Q34" s="35">
        <f t="shared" si="16"/>
        <v>37.408740359897173</v>
      </c>
      <c r="R34" s="48">
        <v>1382</v>
      </c>
      <c r="S34" s="45">
        <v>372.97</v>
      </c>
      <c r="T34" s="35">
        <f t="shared" si="17"/>
        <v>26.987698986975399</v>
      </c>
    </row>
    <row r="35" spans="1:20" ht="17.100000000000001" customHeight="1" x14ac:dyDescent="0.25">
      <c r="A35" s="33">
        <v>25</v>
      </c>
      <c r="B35" s="34" t="s">
        <v>40</v>
      </c>
      <c r="C35" s="48">
        <v>3</v>
      </c>
      <c r="D35" s="45">
        <v>0</v>
      </c>
      <c r="E35" s="35">
        <f t="shared" si="12"/>
        <v>0</v>
      </c>
      <c r="F35" s="48">
        <v>3</v>
      </c>
      <c r="G35" s="45">
        <v>0.36</v>
      </c>
      <c r="H35" s="35">
        <f t="shared" si="13"/>
        <v>12</v>
      </c>
      <c r="I35" s="48">
        <v>1</v>
      </c>
      <c r="J35" s="45">
        <v>0.33</v>
      </c>
      <c r="K35" s="35">
        <f t="shared" si="14"/>
        <v>33</v>
      </c>
      <c r="L35" s="48">
        <v>7</v>
      </c>
      <c r="M35" s="45">
        <v>0.69</v>
      </c>
      <c r="N35" s="35">
        <f t="shared" si="15"/>
        <v>9.8571428571428559</v>
      </c>
      <c r="O35" s="48">
        <v>3</v>
      </c>
      <c r="P35" s="45">
        <v>2.1</v>
      </c>
      <c r="Q35" s="35">
        <f t="shared" si="16"/>
        <v>70</v>
      </c>
      <c r="R35" s="48">
        <v>10</v>
      </c>
      <c r="S35" s="45">
        <v>2.79</v>
      </c>
      <c r="T35" s="35">
        <f t="shared" si="17"/>
        <v>27.900000000000002</v>
      </c>
    </row>
    <row r="36" spans="1:20" ht="17.100000000000001" customHeight="1" x14ac:dyDescent="0.25">
      <c r="A36" s="33">
        <v>26</v>
      </c>
      <c r="B36" s="34" t="s">
        <v>41</v>
      </c>
      <c r="C36" s="48">
        <v>827</v>
      </c>
      <c r="D36" s="45">
        <v>431.08</v>
      </c>
      <c r="E36" s="35">
        <f t="shared" si="12"/>
        <v>52.125755743651744</v>
      </c>
      <c r="F36" s="48">
        <v>841</v>
      </c>
      <c r="G36" s="45">
        <v>266.8</v>
      </c>
      <c r="H36" s="35">
        <f t="shared" si="13"/>
        <v>31.724137931034484</v>
      </c>
      <c r="I36" s="48">
        <v>205</v>
      </c>
      <c r="J36" s="45">
        <v>0.61</v>
      </c>
      <c r="K36" s="35">
        <f t="shared" si="14"/>
        <v>0.29756097560975608</v>
      </c>
      <c r="L36" s="48">
        <v>1873</v>
      </c>
      <c r="M36" s="45">
        <v>698.5</v>
      </c>
      <c r="N36" s="35">
        <f t="shared" si="15"/>
        <v>37.293112653497062</v>
      </c>
      <c r="O36" s="48">
        <v>735</v>
      </c>
      <c r="P36" s="45">
        <v>1235.95</v>
      </c>
      <c r="Q36" s="35">
        <f t="shared" si="16"/>
        <v>168.15646258503403</v>
      </c>
      <c r="R36" s="48">
        <v>2608</v>
      </c>
      <c r="S36" s="45">
        <v>1934.45</v>
      </c>
      <c r="T36" s="35">
        <f t="shared" si="17"/>
        <v>74.173696319018418</v>
      </c>
    </row>
    <row r="37" spans="1:20" ht="17.100000000000001" customHeight="1" x14ac:dyDescent="0.25">
      <c r="A37" s="33">
        <v>27</v>
      </c>
      <c r="B37" s="34" t="s">
        <v>42</v>
      </c>
      <c r="C37" s="48">
        <v>2179</v>
      </c>
      <c r="D37" s="45">
        <v>570.73</v>
      </c>
      <c r="E37" s="35">
        <f t="shared" si="12"/>
        <v>26.192290041303352</v>
      </c>
      <c r="F37" s="48">
        <v>199</v>
      </c>
      <c r="G37" s="45">
        <v>13.64</v>
      </c>
      <c r="H37" s="35">
        <f t="shared" si="13"/>
        <v>6.8542713567839195</v>
      </c>
      <c r="I37" s="48">
        <v>292</v>
      </c>
      <c r="J37" s="45">
        <v>0.52</v>
      </c>
      <c r="K37" s="35">
        <f t="shared" si="14"/>
        <v>0.17808219178082194</v>
      </c>
      <c r="L37" s="48">
        <v>2670</v>
      </c>
      <c r="M37" s="45">
        <v>584.89</v>
      </c>
      <c r="N37" s="35">
        <f t="shared" si="15"/>
        <v>21.905992509363294</v>
      </c>
      <c r="O37" s="48">
        <v>1047</v>
      </c>
      <c r="P37" s="45">
        <v>5.65</v>
      </c>
      <c r="Q37" s="35">
        <f t="shared" si="16"/>
        <v>0.53963705826170016</v>
      </c>
      <c r="R37" s="48">
        <v>3717</v>
      </c>
      <c r="S37" s="45">
        <v>590.54</v>
      </c>
      <c r="T37" s="35">
        <f t="shared" si="17"/>
        <v>15.887543718052191</v>
      </c>
    </row>
    <row r="38" spans="1:20" ht="17.100000000000001" customHeight="1" x14ac:dyDescent="0.25">
      <c r="A38" s="36" t="s">
        <v>19</v>
      </c>
      <c r="B38" s="37" t="s">
        <v>43</v>
      </c>
      <c r="C38" s="47">
        <f>SUM(C23:C37)</f>
        <v>43416</v>
      </c>
      <c r="D38" s="46">
        <v>5457.6</v>
      </c>
      <c r="E38" s="38">
        <f t="shared" si="12"/>
        <v>12.570480928689884</v>
      </c>
      <c r="F38" s="47">
        <f>SUM(F23:F37)</f>
        <v>43226</v>
      </c>
      <c r="G38" s="46">
        <v>19795.900000000001</v>
      </c>
      <c r="H38" s="38">
        <f t="shared" si="13"/>
        <v>45.796280016656645</v>
      </c>
      <c r="I38" s="47">
        <f>SUM(I23:I37)</f>
        <v>10506</v>
      </c>
      <c r="J38" s="46">
        <v>121.78</v>
      </c>
      <c r="K38" s="38">
        <f t="shared" si="14"/>
        <v>1.159147154007234</v>
      </c>
      <c r="L38" s="47">
        <f>SUM(L23:L37)</f>
        <v>97148</v>
      </c>
      <c r="M38" s="46">
        <v>25375.279999999999</v>
      </c>
      <c r="N38" s="38">
        <f t="shared" si="15"/>
        <v>26.120228929056694</v>
      </c>
      <c r="O38" s="47">
        <f>SUM(O23:O37)</f>
        <v>37678</v>
      </c>
      <c r="P38" s="46">
        <v>11571.07</v>
      </c>
      <c r="Q38" s="38">
        <f t="shared" si="16"/>
        <v>30.710414565528954</v>
      </c>
      <c r="R38" s="47">
        <f>SUM(R23:R37)</f>
        <v>134826</v>
      </c>
      <c r="S38" s="46">
        <v>36946.35</v>
      </c>
      <c r="T38" s="38">
        <f t="shared" si="17"/>
        <v>27.402986070935871</v>
      </c>
    </row>
    <row r="39" spans="1:20" ht="17.100000000000001" customHeight="1" x14ac:dyDescent="0.25">
      <c r="A39" s="36" t="s">
        <v>19</v>
      </c>
      <c r="B39" s="37" t="s">
        <v>44</v>
      </c>
      <c r="C39" s="47">
        <f>C21+C38</f>
        <v>121234</v>
      </c>
      <c r="D39" s="46">
        <v>12044.55</v>
      </c>
      <c r="E39" s="38">
        <f t="shared" si="12"/>
        <v>9.9349604896316208</v>
      </c>
      <c r="F39" s="47">
        <f>F21+F38</f>
        <v>143516</v>
      </c>
      <c r="G39" s="46">
        <v>48628.28</v>
      </c>
      <c r="H39" s="38">
        <f t="shared" si="13"/>
        <v>33.883525181861259</v>
      </c>
      <c r="I39" s="47">
        <f>I21+I38</f>
        <v>32474</v>
      </c>
      <c r="J39" s="46">
        <v>667.97</v>
      </c>
      <c r="K39" s="38">
        <f t="shared" si="14"/>
        <v>2.0569378579786908</v>
      </c>
      <c r="L39" s="47">
        <f>L21+L38</f>
        <v>297224</v>
      </c>
      <c r="M39" s="46">
        <v>61340.800000000003</v>
      </c>
      <c r="N39" s="38">
        <f t="shared" si="15"/>
        <v>20.63790272656313</v>
      </c>
      <c r="O39" s="47">
        <f>O21+O38</f>
        <v>117477</v>
      </c>
      <c r="P39" s="46">
        <v>29717.9</v>
      </c>
      <c r="Q39" s="38">
        <f t="shared" si="16"/>
        <v>25.296781497654862</v>
      </c>
      <c r="R39" s="47">
        <f>R21+R38</f>
        <v>414701</v>
      </c>
      <c r="S39" s="46">
        <v>91058.7</v>
      </c>
      <c r="T39" s="38">
        <f t="shared" si="17"/>
        <v>21.95767553008071</v>
      </c>
    </row>
    <row r="40" spans="1:20" ht="17.100000000000001" customHeight="1" x14ac:dyDescent="0.25">
      <c r="A40" s="36"/>
      <c r="B40" s="37" t="s">
        <v>45</v>
      </c>
      <c r="C40" s="47"/>
      <c r="D40" s="46"/>
      <c r="E40" s="39"/>
      <c r="F40" s="47"/>
      <c r="G40" s="46"/>
      <c r="H40" s="39"/>
      <c r="I40" s="47"/>
      <c r="J40" s="46"/>
      <c r="K40" s="39"/>
      <c r="L40" s="47"/>
      <c r="M40" s="46"/>
      <c r="N40" s="36"/>
      <c r="O40" s="47"/>
      <c r="P40" s="46"/>
      <c r="Q40" s="36"/>
      <c r="R40" s="47"/>
      <c r="S40" s="46"/>
      <c r="T40" s="39"/>
    </row>
    <row r="41" spans="1:20" ht="17.100000000000001" customHeight="1" x14ac:dyDescent="0.25">
      <c r="A41" s="33">
        <v>28</v>
      </c>
      <c r="B41" s="34" t="s">
        <v>46</v>
      </c>
      <c r="C41" s="48">
        <v>9817</v>
      </c>
      <c r="D41" s="45">
        <v>1576.6</v>
      </c>
      <c r="E41" s="35">
        <f>(D41/C41)*100</f>
        <v>16.059896098604462</v>
      </c>
      <c r="F41" s="48">
        <v>0</v>
      </c>
      <c r="G41" s="45">
        <v>4.93</v>
      </c>
      <c r="H41" s="35">
        <v>0</v>
      </c>
      <c r="I41" s="48">
        <v>1206</v>
      </c>
      <c r="J41" s="45">
        <v>17.66</v>
      </c>
      <c r="K41" s="35">
        <f>(J41/I41)*100</f>
        <v>1.4643449419568824</v>
      </c>
      <c r="L41" s="48">
        <v>11023</v>
      </c>
      <c r="M41" s="45">
        <v>1599.2</v>
      </c>
      <c r="N41" s="35">
        <f>(M41/L41)*100</f>
        <v>14.507847228522181</v>
      </c>
      <c r="O41" s="48">
        <v>4324</v>
      </c>
      <c r="P41" s="45">
        <v>173.85</v>
      </c>
      <c r="Q41" s="35">
        <f>(P41/O41)*100</f>
        <v>4.0205827937095284</v>
      </c>
      <c r="R41" s="48">
        <v>15347</v>
      </c>
      <c r="S41" s="45">
        <v>1773.04</v>
      </c>
      <c r="T41" s="35">
        <f>(S41/R41)*100</f>
        <v>11.553007102365283</v>
      </c>
    </row>
    <row r="42" spans="1:20" ht="17.100000000000001" customHeight="1" x14ac:dyDescent="0.25">
      <c r="A42" s="36" t="s">
        <v>19</v>
      </c>
      <c r="B42" s="37" t="s">
        <v>74</v>
      </c>
      <c r="C42" s="47">
        <v>9817</v>
      </c>
      <c r="D42" s="46">
        <v>1576.6</v>
      </c>
      <c r="E42" s="38">
        <f>(D42/C42)*100</f>
        <v>16.059896098604462</v>
      </c>
      <c r="F42" s="47">
        <v>0</v>
      </c>
      <c r="G42" s="46">
        <v>4.93</v>
      </c>
      <c r="H42" s="38">
        <v>0</v>
      </c>
      <c r="I42" s="47">
        <v>1206</v>
      </c>
      <c r="J42" s="46">
        <v>17.66</v>
      </c>
      <c r="K42" s="38">
        <f>(J42/I42)*100</f>
        <v>1.4643449419568824</v>
      </c>
      <c r="L42" s="47">
        <v>11023</v>
      </c>
      <c r="M42" s="46">
        <v>1599.2</v>
      </c>
      <c r="N42" s="38">
        <f>(M42/L42)*100</f>
        <v>14.507847228522181</v>
      </c>
      <c r="O42" s="47">
        <v>4324</v>
      </c>
      <c r="P42" s="46">
        <v>173.85</v>
      </c>
      <c r="Q42" s="38">
        <f>(P42/O42)*100</f>
        <v>4.0205827937095284</v>
      </c>
      <c r="R42" s="47">
        <v>15347</v>
      </c>
      <c r="S42" s="46">
        <v>1773.04</v>
      </c>
      <c r="T42" s="38">
        <f>(S42/R42)*100</f>
        <v>11.553007102365283</v>
      </c>
    </row>
    <row r="43" spans="1:20" ht="17.100000000000001" customHeight="1" x14ac:dyDescent="0.25">
      <c r="A43" s="36"/>
      <c r="B43" s="37" t="s">
        <v>47</v>
      </c>
      <c r="C43" s="47"/>
      <c r="D43" s="46"/>
      <c r="E43" s="39"/>
      <c r="F43" s="47"/>
      <c r="G43" s="46"/>
      <c r="H43" s="39"/>
      <c r="I43" s="47"/>
      <c r="J43" s="46"/>
      <c r="K43" s="39"/>
      <c r="L43" s="47"/>
      <c r="M43" s="46"/>
      <c r="N43" s="36"/>
      <c r="O43" s="47"/>
      <c r="P43" s="46"/>
      <c r="Q43" s="36"/>
      <c r="R43" s="47"/>
      <c r="S43" s="46"/>
      <c r="T43" s="39"/>
    </row>
    <row r="44" spans="1:20" ht="17.100000000000001" customHeight="1" x14ac:dyDescent="0.25">
      <c r="A44" s="33">
        <v>29</v>
      </c>
      <c r="B44" s="34" t="s">
        <v>48</v>
      </c>
      <c r="C44" s="48">
        <v>22153</v>
      </c>
      <c r="D44" s="45">
        <v>4864.2</v>
      </c>
      <c r="E44" s="35">
        <f>(D44/C44)*100</f>
        <v>21.957296980092988</v>
      </c>
      <c r="F44" s="48">
        <v>12241</v>
      </c>
      <c r="G44" s="45">
        <v>2337.7600000000002</v>
      </c>
      <c r="H44" s="35">
        <f>(G44/F44)*100</f>
        <v>19.097786128584268</v>
      </c>
      <c r="I44" s="48">
        <v>4261</v>
      </c>
      <c r="J44" s="45">
        <v>114.69</v>
      </c>
      <c r="K44" s="35">
        <f>(J44/I44)*100</f>
        <v>2.6916216850504577</v>
      </c>
      <c r="L44" s="48">
        <v>38655</v>
      </c>
      <c r="M44" s="45">
        <v>7316.65</v>
      </c>
      <c r="N44" s="35">
        <f>(M44/L44)*100</f>
        <v>18.928081748803518</v>
      </c>
      <c r="O44" s="48">
        <v>14281</v>
      </c>
      <c r="P44" s="45">
        <v>392.85</v>
      </c>
      <c r="Q44" s="35">
        <f>(P44/O44)*100</f>
        <v>2.7508577830684127</v>
      </c>
      <c r="R44" s="48">
        <v>52936</v>
      </c>
      <c r="S44" s="45">
        <v>7709.5</v>
      </c>
      <c r="T44" s="35">
        <f>(S44/R44)*100</f>
        <v>14.563812906150824</v>
      </c>
    </row>
    <row r="45" spans="1:20" ht="17.100000000000001" customHeight="1" x14ac:dyDescent="0.25">
      <c r="A45" s="36" t="s">
        <v>19</v>
      </c>
      <c r="B45" s="37" t="s">
        <v>49</v>
      </c>
      <c r="C45" s="47">
        <v>22153</v>
      </c>
      <c r="D45" s="46">
        <v>4864.2</v>
      </c>
      <c r="E45" s="38">
        <f>(D45/C45)*100</f>
        <v>21.957296980092988</v>
      </c>
      <c r="F45" s="47">
        <v>12241</v>
      </c>
      <c r="G45" s="46">
        <v>2337.7600000000002</v>
      </c>
      <c r="H45" s="38">
        <f>(G45/F45)*100</f>
        <v>19.097786128584268</v>
      </c>
      <c r="I45" s="47">
        <v>4261</v>
      </c>
      <c r="J45" s="46">
        <v>114.69</v>
      </c>
      <c r="K45" s="38">
        <f>(J45/I45)*100</f>
        <v>2.6916216850504577</v>
      </c>
      <c r="L45" s="47">
        <v>38655</v>
      </c>
      <c r="M45" s="46">
        <v>7316.65</v>
      </c>
      <c r="N45" s="38">
        <f>(M45/L45)*100</f>
        <v>18.928081748803518</v>
      </c>
      <c r="O45" s="47">
        <v>14281</v>
      </c>
      <c r="P45" s="46">
        <v>392.85</v>
      </c>
      <c r="Q45" s="38">
        <f>(P45/O45)*100</f>
        <v>2.7508577830684127</v>
      </c>
      <c r="R45" s="47">
        <v>52936</v>
      </c>
      <c r="S45" s="46">
        <v>7709.5</v>
      </c>
      <c r="T45" s="38">
        <f>(S45/R45)*100</f>
        <v>14.563812906150824</v>
      </c>
    </row>
    <row r="46" spans="1:20" ht="17.100000000000001" customHeight="1" x14ac:dyDescent="0.25">
      <c r="A46" s="36"/>
      <c r="B46" s="37" t="s">
        <v>50</v>
      </c>
      <c r="C46" s="47"/>
      <c r="D46" s="46"/>
      <c r="E46" s="39"/>
      <c r="F46" s="47"/>
      <c r="G46" s="46"/>
      <c r="H46" s="39"/>
      <c r="I46" s="47"/>
      <c r="J46" s="46"/>
      <c r="K46" s="39"/>
      <c r="L46" s="47"/>
      <c r="M46" s="46"/>
      <c r="N46" s="36"/>
      <c r="O46" s="47"/>
      <c r="P46" s="46"/>
      <c r="Q46" s="36"/>
      <c r="R46" s="47"/>
      <c r="S46" s="46"/>
      <c r="T46" s="39"/>
    </row>
    <row r="47" spans="1:20" ht="17.100000000000001" customHeight="1" x14ac:dyDescent="0.25">
      <c r="A47" s="33">
        <v>30</v>
      </c>
      <c r="B47" s="34" t="s">
        <v>51</v>
      </c>
      <c r="C47" s="48">
        <v>337</v>
      </c>
      <c r="D47" s="45">
        <v>104.76</v>
      </c>
      <c r="E47" s="35">
        <f t="shared" ref="E47:E53" si="18">(D47/C47)*100</f>
        <v>31.08605341246291</v>
      </c>
      <c r="F47" s="48">
        <v>342</v>
      </c>
      <c r="G47" s="45">
        <v>5.98</v>
      </c>
      <c r="H47" s="35">
        <f t="shared" ref="H47:H53" si="19">(G47/F47)*100</f>
        <v>1.7485380116959066</v>
      </c>
      <c r="I47" s="48">
        <v>83</v>
      </c>
      <c r="J47" s="45">
        <v>19.7</v>
      </c>
      <c r="K47" s="35">
        <f t="shared" ref="K47:K53" si="20">(J47/I47)*100</f>
        <v>23.734939759036145</v>
      </c>
      <c r="L47" s="48">
        <v>762</v>
      </c>
      <c r="M47" s="45">
        <v>130.44</v>
      </c>
      <c r="N47" s="35">
        <f t="shared" ref="N47:N53" si="21">(M47/L47)*100</f>
        <v>17.11811023622047</v>
      </c>
      <c r="O47" s="48">
        <v>299</v>
      </c>
      <c r="P47" s="45">
        <v>44.89</v>
      </c>
      <c r="Q47" s="35">
        <f t="shared" ref="Q47:Q53" si="22">(P47/O47)*100</f>
        <v>15.013377926421406</v>
      </c>
      <c r="R47" s="48">
        <v>1061</v>
      </c>
      <c r="S47" s="45">
        <v>175.32</v>
      </c>
      <c r="T47" s="35">
        <f t="shared" ref="T47:T53" si="23">(S47/R47)*100</f>
        <v>16.524033930254475</v>
      </c>
    </row>
    <row r="48" spans="1:20" ht="17.100000000000001" customHeight="1" x14ac:dyDescent="0.25">
      <c r="A48" s="33">
        <v>31</v>
      </c>
      <c r="B48" s="34" t="s">
        <v>52</v>
      </c>
      <c r="C48" s="48">
        <v>1217</v>
      </c>
      <c r="D48" s="45">
        <v>313</v>
      </c>
      <c r="E48" s="35">
        <f t="shared" si="18"/>
        <v>25.718981101068199</v>
      </c>
      <c r="F48" s="48">
        <v>1237</v>
      </c>
      <c r="G48" s="45">
        <v>42.04</v>
      </c>
      <c r="H48" s="35">
        <f t="shared" si="19"/>
        <v>3.3985448666127729</v>
      </c>
      <c r="I48" s="48">
        <v>301</v>
      </c>
      <c r="J48" s="45">
        <v>154.36000000000001</v>
      </c>
      <c r="K48" s="35">
        <f t="shared" si="20"/>
        <v>51.28239202657808</v>
      </c>
      <c r="L48" s="48">
        <v>2755</v>
      </c>
      <c r="M48" s="45">
        <v>509.4</v>
      </c>
      <c r="N48" s="35">
        <f t="shared" si="21"/>
        <v>18.490018148820326</v>
      </c>
      <c r="O48" s="48">
        <v>1081</v>
      </c>
      <c r="P48" s="45">
        <v>127.69</v>
      </c>
      <c r="Q48" s="35">
        <f t="shared" si="22"/>
        <v>11.812210915818685</v>
      </c>
      <c r="R48" s="48">
        <v>3836</v>
      </c>
      <c r="S48" s="45">
        <v>637.09</v>
      </c>
      <c r="T48" s="35">
        <f t="shared" si="23"/>
        <v>16.60818561001043</v>
      </c>
    </row>
    <row r="49" spans="1:20" ht="17.100000000000001" customHeight="1" x14ac:dyDescent="0.25">
      <c r="A49" s="33">
        <v>32</v>
      </c>
      <c r="B49" s="34" t="s">
        <v>53</v>
      </c>
      <c r="C49" s="48">
        <v>1722</v>
      </c>
      <c r="D49" s="45">
        <v>543.98</v>
      </c>
      <c r="E49" s="35">
        <f t="shared" si="18"/>
        <v>31.59001161440186</v>
      </c>
      <c r="F49" s="48">
        <v>1751</v>
      </c>
      <c r="G49" s="45">
        <v>33.28</v>
      </c>
      <c r="H49" s="35">
        <f t="shared" si="19"/>
        <v>1.9006282124500289</v>
      </c>
      <c r="I49" s="48">
        <v>427</v>
      </c>
      <c r="J49" s="45">
        <v>67.2</v>
      </c>
      <c r="K49" s="35">
        <f t="shared" si="20"/>
        <v>15.737704918032788</v>
      </c>
      <c r="L49" s="48">
        <v>3900</v>
      </c>
      <c r="M49" s="45">
        <v>644.45000000000005</v>
      </c>
      <c r="N49" s="35">
        <f t="shared" si="21"/>
        <v>16.524358974358975</v>
      </c>
      <c r="O49" s="48">
        <v>1530</v>
      </c>
      <c r="P49" s="45">
        <v>128.61000000000001</v>
      </c>
      <c r="Q49" s="35">
        <f t="shared" si="22"/>
        <v>8.4058823529411768</v>
      </c>
      <c r="R49" s="48">
        <v>5430</v>
      </c>
      <c r="S49" s="45">
        <v>773.06</v>
      </c>
      <c r="T49" s="35">
        <f t="shared" si="23"/>
        <v>14.23683241252302</v>
      </c>
    </row>
    <row r="50" spans="1:20" ht="17.100000000000001" customHeight="1" x14ac:dyDescent="0.25">
      <c r="A50" s="33">
        <v>33</v>
      </c>
      <c r="B50" s="34" t="s">
        <v>54</v>
      </c>
      <c r="C50" s="48">
        <v>278</v>
      </c>
      <c r="D50" s="45">
        <v>59.95</v>
      </c>
      <c r="E50" s="35">
        <f t="shared" si="18"/>
        <v>21.564748201438849</v>
      </c>
      <c r="F50" s="48">
        <v>283</v>
      </c>
      <c r="G50" s="45">
        <v>18.05</v>
      </c>
      <c r="H50" s="35">
        <f t="shared" si="19"/>
        <v>6.3780918727915195</v>
      </c>
      <c r="I50" s="48">
        <v>69</v>
      </c>
      <c r="J50" s="45">
        <v>18.45</v>
      </c>
      <c r="K50" s="35">
        <f t="shared" si="20"/>
        <v>26.739130434782609</v>
      </c>
      <c r="L50" s="48">
        <v>630</v>
      </c>
      <c r="M50" s="45">
        <v>96.46</v>
      </c>
      <c r="N50" s="35">
        <f t="shared" si="21"/>
        <v>15.311111111111112</v>
      </c>
      <c r="O50" s="48">
        <v>247</v>
      </c>
      <c r="P50" s="45">
        <v>14.53</v>
      </c>
      <c r="Q50" s="35">
        <f t="shared" si="22"/>
        <v>5.8825910931174086</v>
      </c>
      <c r="R50" s="48">
        <v>877</v>
      </c>
      <c r="S50" s="45">
        <v>110.99</v>
      </c>
      <c r="T50" s="35">
        <f t="shared" si="23"/>
        <v>12.65564424173318</v>
      </c>
    </row>
    <row r="51" spans="1:20" ht="17.100000000000001" customHeight="1" x14ac:dyDescent="0.25">
      <c r="A51" s="33">
        <v>34</v>
      </c>
      <c r="B51" s="34" t="s">
        <v>55</v>
      </c>
      <c r="C51" s="48">
        <v>257</v>
      </c>
      <c r="D51" s="45">
        <v>103.36</v>
      </c>
      <c r="E51" s="35">
        <f t="shared" si="18"/>
        <v>40.217898832684824</v>
      </c>
      <c r="F51" s="48">
        <v>262</v>
      </c>
      <c r="G51" s="45">
        <v>4.97</v>
      </c>
      <c r="H51" s="35">
        <f t="shared" si="19"/>
        <v>1.896946564885496</v>
      </c>
      <c r="I51" s="48">
        <v>64</v>
      </c>
      <c r="J51" s="45">
        <v>0.03</v>
      </c>
      <c r="K51" s="35">
        <f t="shared" si="20"/>
        <v>4.6875E-2</v>
      </c>
      <c r="L51" s="48">
        <v>583</v>
      </c>
      <c r="M51" s="45">
        <v>108.37</v>
      </c>
      <c r="N51" s="35">
        <f t="shared" si="21"/>
        <v>18.588336192109779</v>
      </c>
      <c r="O51" s="48">
        <v>229</v>
      </c>
      <c r="P51" s="45">
        <v>35.729999999999997</v>
      </c>
      <c r="Q51" s="35">
        <f t="shared" si="22"/>
        <v>15.602620087336245</v>
      </c>
      <c r="R51" s="48">
        <v>812</v>
      </c>
      <c r="S51" s="45">
        <v>144.1</v>
      </c>
      <c r="T51" s="35">
        <f t="shared" si="23"/>
        <v>17.74630541871921</v>
      </c>
    </row>
    <row r="52" spans="1:20" ht="17.100000000000001" customHeight="1" x14ac:dyDescent="0.25">
      <c r="A52" s="36" t="s">
        <v>19</v>
      </c>
      <c r="B52" s="37" t="s">
        <v>56</v>
      </c>
      <c r="C52" s="47">
        <f>SUM(C47:C51)</f>
        <v>3811</v>
      </c>
      <c r="D52" s="46">
        <v>1125.05</v>
      </c>
      <c r="E52" s="38">
        <f t="shared" si="18"/>
        <v>29.521123064812382</v>
      </c>
      <c r="F52" s="47">
        <f>SUM(F47:F51)</f>
        <v>3875</v>
      </c>
      <c r="G52" s="46">
        <v>104.32</v>
      </c>
      <c r="H52" s="38">
        <f t="shared" si="19"/>
        <v>2.6921290322580642</v>
      </c>
      <c r="I52" s="47">
        <f>SUM(I47:I51)</f>
        <v>944</v>
      </c>
      <c r="J52" s="46">
        <v>259.74</v>
      </c>
      <c r="K52" s="38">
        <f t="shared" si="20"/>
        <v>27.514830508474574</v>
      </c>
      <c r="L52" s="47">
        <f>SUM(L47:L51)</f>
        <v>8630</v>
      </c>
      <c r="M52" s="46">
        <v>1489.12</v>
      </c>
      <c r="N52" s="38">
        <f t="shared" si="21"/>
        <v>17.255156431054459</v>
      </c>
      <c r="O52" s="47">
        <f>SUM(O47:O51)</f>
        <v>3386</v>
      </c>
      <c r="P52" s="46">
        <v>351.44</v>
      </c>
      <c r="Q52" s="38">
        <f t="shared" si="22"/>
        <v>10.379208505611341</v>
      </c>
      <c r="R52" s="47">
        <f>SUM(R47:R51)</f>
        <v>12016</v>
      </c>
      <c r="S52" s="46">
        <v>1840.56</v>
      </c>
      <c r="T52" s="38">
        <f t="shared" si="23"/>
        <v>15.317576564580559</v>
      </c>
    </row>
    <row r="53" spans="1:20" ht="17.100000000000001" customHeight="1" x14ac:dyDescent="0.25">
      <c r="A53" s="36"/>
      <c r="B53" s="37" t="s">
        <v>7</v>
      </c>
      <c r="C53" s="47">
        <f>C21+C38+C42+C45+C52</f>
        <v>157015</v>
      </c>
      <c r="D53" s="46">
        <v>19610.400000000001</v>
      </c>
      <c r="E53" s="38">
        <f t="shared" si="18"/>
        <v>12.489507371907143</v>
      </c>
      <c r="F53" s="47">
        <f>F21+F38+F45+F42+F52</f>
        <v>159632</v>
      </c>
      <c r="G53" s="46">
        <v>51075.3</v>
      </c>
      <c r="H53" s="38">
        <f t="shared" si="19"/>
        <v>31.995652500751731</v>
      </c>
      <c r="I53" s="47">
        <f>I21+I38+I42+I45+I52</f>
        <v>38885</v>
      </c>
      <c r="J53" s="46">
        <v>1060.07</v>
      </c>
      <c r="K53" s="38">
        <f t="shared" si="20"/>
        <v>2.7261669024045263</v>
      </c>
      <c r="L53" s="47">
        <f>L21+L38+L42+L45+L52</f>
        <v>355532</v>
      </c>
      <c r="M53" s="46">
        <v>71745.77</v>
      </c>
      <c r="N53" s="38">
        <f t="shared" si="21"/>
        <v>20.179834726550634</v>
      </c>
      <c r="O53" s="47">
        <f>O21+O38+O42+O45+O52</f>
        <v>139468</v>
      </c>
      <c r="P53" s="46">
        <v>30636.03</v>
      </c>
      <c r="Q53" s="38">
        <f t="shared" si="22"/>
        <v>21.966350704104169</v>
      </c>
      <c r="R53" s="47">
        <f>R21+R38+R42+R45+R52</f>
        <v>495000</v>
      </c>
      <c r="S53" s="46">
        <v>102381.8</v>
      </c>
      <c r="T53" s="38">
        <f t="shared" si="23"/>
        <v>20.68319191919192</v>
      </c>
    </row>
    <row r="57" spans="1:20" x14ac:dyDescent="0.25">
      <c r="B57" s="40"/>
    </row>
  </sheetData>
  <mergeCells count="12">
    <mergeCell ref="A1:T1"/>
    <mergeCell ref="A2:T2"/>
    <mergeCell ref="A3:T3"/>
    <mergeCell ref="A4:T4"/>
    <mergeCell ref="A5:A6"/>
    <mergeCell ref="B5:B6"/>
    <mergeCell ref="C5:E5"/>
    <mergeCell ref="F5:H5"/>
    <mergeCell ref="I5:K5"/>
    <mergeCell ref="L5:N5"/>
    <mergeCell ref="O5:Q5"/>
    <mergeCell ref="R5:T5"/>
  </mergeCells>
  <pageMargins left="0.43307086614173229" right="0.19685039370078741" top="0.19685039370078741" bottom="0.19685039370078741" header="0.15748031496062992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opLeftCell="A31" workbookViewId="0">
      <selection activeCell="B51" sqref="B51"/>
    </sheetView>
  </sheetViews>
  <sheetFormatPr defaultRowHeight="15" x14ac:dyDescent="0.25"/>
  <cols>
    <col min="1" max="1" width="5.42578125" customWidth="1"/>
    <col min="2" max="2" width="24" customWidth="1"/>
    <col min="3" max="10" width="12.85546875" customWidth="1"/>
  </cols>
  <sheetData>
    <row r="1" spans="1:10" ht="2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5" t="s">
        <v>57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18.75" x14ac:dyDescent="0.3">
      <c r="A3" s="66" t="str">
        <f>Bankwise!A3</f>
        <v>BANK WISE PERFORMANCE : ANNUAL CREDIT PLAN (ACP) FY 2026-27 AS ON 30.06.2026</v>
      </c>
      <c r="B3" s="67"/>
      <c r="C3" s="67"/>
      <c r="D3" s="67"/>
      <c r="E3" s="67"/>
      <c r="F3" s="67"/>
      <c r="G3" s="67"/>
      <c r="H3" s="67"/>
      <c r="I3" s="67"/>
      <c r="J3" s="68"/>
    </row>
    <row r="4" spans="1:10" ht="18.75" x14ac:dyDescent="0.3">
      <c r="A4" s="69" t="s">
        <v>58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ht="45" customHeight="1" x14ac:dyDescent="0.25">
      <c r="A5" s="16" t="s">
        <v>1</v>
      </c>
      <c r="B5" s="17" t="s">
        <v>59</v>
      </c>
      <c r="C5" s="61" t="s">
        <v>60</v>
      </c>
      <c r="D5" s="61"/>
      <c r="E5" s="61"/>
      <c r="F5" s="70" t="s">
        <v>61</v>
      </c>
      <c r="G5" s="70"/>
      <c r="H5" s="70"/>
      <c r="I5" s="70" t="s">
        <v>62</v>
      </c>
      <c r="J5" s="70"/>
    </row>
    <row r="6" spans="1:10" x14ac:dyDescent="0.25">
      <c r="A6" s="16"/>
      <c r="B6" s="17"/>
      <c r="C6" s="16" t="s">
        <v>8</v>
      </c>
      <c r="D6" s="16" t="s">
        <v>9</v>
      </c>
      <c r="E6" s="17" t="s">
        <v>10</v>
      </c>
      <c r="F6" s="16" t="s">
        <v>8</v>
      </c>
      <c r="G6" s="16" t="s">
        <v>9</v>
      </c>
      <c r="H6" s="17" t="s">
        <v>10</v>
      </c>
      <c r="I6" s="17" t="s">
        <v>63</v>
      </c>
      <c r="J6" s="3" t="s">
        <v>9</v>
      </c>
    </row>
    <row r="7" spans="1:10" x14ac:dyDescent="0.25">
      <c r="A7" s="18"/>
      <c r="B7" s="18" t="s">
        <v>11</v>
      </c>
      <c r="C7" s="19"/>
      <c r="D7" s="19"/>
      <c r="E7" s="19"/>
      <c r="F7" s="19"/>
      <c r="G7" s="19"/>
      <c r="H7" s="19"/>
      <c r="I7" s="19"/>
      <c r="J7" s="19"/>
    </row>
    <row r="8" spans="1:10" x14ac:dyDescent="0.25">
      <c r="A8" s="1">
        <v>1</v>
      </c>
      <c r="B8" s="1" t="e">
        <f>Bankwise!#REF!</f>
        <v>#REF!</v>
      </c>
      <c r="C8" s="4"/>
      <c r="D8" s="4"/>
      <c r="E8" s="5" t="e">
        <f t="shared" ref="E8:E55" si="0">SUM(D8/C8)</f>
        <v>#DIV/0!</v>
      </c>
      <c r="F8" s="4" t="e">
        <f>Bankwise!#REF!</f>
        <v>#REF!</v>
      </c>
      <c r="G8" s="4" t="e">
        <f>Bankwise!#REF!</f>
        <v>#REF!</v>
      </c>
      <c r="H8" s="5" t="e">
        <f t="shared" ref="H8:H55" si="1">SUM(G8/F8)</f>
        <v>#REF!</v>
      </c>
      <c r="I8" s="6" t="e">
        <f>(F8-C8)/C8</f>
        <v>#REF!</v>
      </c>
      <c r="J8" s="6" t="e">
        <f>(G8-D8)/D8</f>
        <v>#REF!</v>
      </c>
    </row>
    <row r="9" spans="1:10" x14ac:dyDescent="0.25">
      <c r="A9" s="1">
        <v>2</v>
      </c>
      <c r="B9" s="1" t="e">
        <f>Bankwise!#REF!</f>
        <v>#REF!</v>
      </c>
      <c r="C9" s="4"/>
      <c r="D9" s="4"/>
      <c r="E9" s="5" t="e">
        <f t="shared" si="0"/>
        <v>#DIV/0!</v>
      </c>
      <c r="F9" s="4" t="e">
        <f>Bankwise!#REF!</f>
        <v>#REF!</v>
      </c>
      <c r="G9" s="4" t="e">
        <f>Bankwise!#REF!</f>
        <v>#REF!</v>
      </c>
      <c r="H9" s="5" t="e">
        <f t="shared" si="1"/>
        <v>#REF!</v>
      </c>
      <c r="I9" s="6" t="e">
        <f t="shared" ref="I9:J55" si="2">(F9-C9)/C9</f>
        <v>#REF!</v>
      </c>
      <c r="J9" s="6" t="e">
        <f t="shared" si="2"/>
        <v>#REF!</v>
      </c>
    </row>
    <row r="10" spans="1:10" x14ac:dyDescent="0.25">
      <c r="A10" s="1">
        <v>3</v>
      </c>
      <c r="B10" s="1" t="e">
        <f>Bankwise!#REF!</f>
        <v>#REF!</v>
      </c>
      <c r="C10" s="4"/>
      <c r="D10" s="4"/>
      <c r="E10" s="5" t="e">
        <f t="shared" si="0"/>
        <v>#DIV/0!</v>
      </c>
      <c r="F10" s="4" t="e">
        <f>Bankwise!#REF!</f>
        <v>#REF!</v>
      </c>
      <c r="G10" s="4" t="e">
        <f>Bankwise!#REF!</f>
        <v>#REF!</v>
      </c>
      <c r="H10" s="5" t="e">
        <f t="shared" si="1"/>
        <v>#REF!</v>
      </c>
      <c r="I10" s="6" t="e">
        <f t="shared" si="2"/>
        <v>#REF!</v>
      </c>
      <c r="J10" s="6" t="e">
        <f t="shared" si="2"/>
        <v>#REF!</v>
      </c>
    </row>
    <row r="11" spans="1:10" x14ac:dyDescent="0.25">
      <c r="A11" s="1">
        <v>4</v>
      </c>
      <c r="B11" s="1" t="e">
        <f>Bankwise!#REF!</f>
        <v>#REF!</v>
      </c>
      <c r="C11" s="4"/>
      <c r="D11" s="4"/>
      <c r="E11" s="5" t="e">
        <f t="shared" si="0"/>
        <v>#DIV/0!</v>
      </c>
      <c r="F11" s="4" t="e">
        <f>Bankwise!#REF!</f>
        <v>#REF!</v>
      </c>
      <c r="G11" s="4" t="e">
        <f>Bankwise!#REF!</f>
        <v>#REF!</v>
      </c>
      <c r="H11" s="5" t="e">
        <f t="shared" si="1"/>
        <v>#REF!</v>
      </c>
      <c r="I11" s="6" t="e">
        <f t="shared" si="2"/>
        <v>#REF!</v>
      </c>
      <c r="J11" s="6" t="e">
        <f t="shared" si="2"/>
        <v>#REF!</v>
      </c>
    </row>
    <row r="12" spans="1:10" x14ac:dyDescent="0.25">
      <c r="A12" s="1">
        <v>5</v>
      </c>
      <c r="B12" s="1" t="e">
        <f>Bankwise!#REF!</f>
        <v>#REF!</v>
      </c>
      <c r="C12" s="4"/>
      <c r="D12" s="4"/>
      <c r="E12" s="5" t="e">
        <f t="shared" si="0"/>
        <v>#DIV/0!</v>
      </c>
      <c r="F12" s="4" t="e">
        <f>Bankwise!#REF!</f>
        <v>#REF!</v>
      </c>
      <c r="G12" s="4" t="e">
        <f>Bankwise!#REF!</f>
        <v>#REF!</v>
      </c>
      <c r="H12" s="5" t="e">
        <f t="shared" si="1"/>
        <v>#REF!</v>
      </c>
      <c r="I12" s="6" t="e">
        <f t="shared" si="2"/>
        <v>#REF!</v>
      </c>
      <c r="J12" s="6" t="e">
        <f t="shared" si="2"/>
        <v>#REF!</v>
      </c>
    </row>
    <row r="13" spans="1:10" x14ac:dyDescent="0.25">
      <c r="A13" s="1">
        <v>6</v>
      </c>
      <c r="B13" s="1" t="e">
        <f>Bankwise!#REF!</f>
        <v>#REF!</v>
      </c>
      <c r="C13" s="4"/>
      <c r="D13" s="4"/>
      <c r="E13" s="5" t="e">
        <f t="shared" si="0"/>
        <v>#DIV/0!</v>
      </c>
      <c r="F13" s="4" t="e">
        <f>Bankwise!#REF!</f>
        <v>#REF!</v>
      </c>
      <c r="G13" s="4" t="e">
        <f>Bankwise!#REF!</f>
        <v>#REF!</v>
      </c>
      <c r="H13" s="5" t="e">
        <f t="shared" si="1"/>
        <v>#REF!</v>
      </c>
      <c r="I13" s="6" t="e">
        <f t="shared" si="2"/>
        <v>#REF!</v>
      </c>
      <c r="J13" s="6" t="e">
        <f t="shared" si="2"/>
        <v>#REF!</v>
      </c>
    </row>
    <row r="14" spans="1:10" x14ac:dyDescent="0.25">
      <c r="A14" s="1">
        <v>7</v>
      </c>
      <c r="B14" s="1" t="e">
        <f>Bankwise!#REF!</f>
        <v>#REF!</v>
      </c>
      <c r="C14" s="4"/>
      <c r="D14" s="4"/>
      <c r="E14" s="5" t="e">
        <f t="shared" si="0"/>
        <v>#DIV/0!</v>
      </c>
      <c r="F14" s="4" t="e">
        <f>Bankwise!#REF!</f>
        <v>#REF!</v>
      </c>
      <c r="G14" s="4" t="e">
        <f>Bankwise!#REF!</f>
        <v>#REF!</v>
      </c>
      <c r="H14" s="5" t="e">
        <f t="shared" si="1"/>
        <v>#REF!</v>
      </c>
      <c r="I14" s="6" t="e">
        <f t="shared" si="2"/>
        <v>#REF!</v>
      </c>
      <c r="J14" s="6" t="e">
        <f t="shared" si="2"/>
        <v>#REF!</v>
      </c>
    </row>
    <row r="15" spans="1:10" x14ac:dyDescent="0.25">
      <c r="A15" s="1"/>
      <c r="B15" s="2" t="s">
        <v>64</v>
      </c>
      <c r="C15" s="5"/>
      <c r="D15" s="5"/>
      <c r="E15" s="5"/>
      <c r="F15" s="4"/>
      <c r="G15" s="4"/>
      <c r="H15" s="5"/>
      <c r="I15" s="5"/>
      <c r="J15" s="5"/>
    </row>
    <row r="16" spans="1:10" x14ac:dyDescent="0.25">
      <c r="A16" s="1">
        <v>8</v>
      </c>
      <c r="B16" s="1" t="e">
        <f>Bankwise!#REF!</f>
        <v>#REF!</v>
      </c>
      <c r="C16" s="4"/>
      <c r="D16" s="4"/>
      <c r="E16" s="5" t="e">
        <f t="shared" si="0"/>
        <v>#DIV/0!</v>
      </c>
      <c r="F16" s="4" t="e">
        <f>Bankwise!#REF!</f>
        <v>#REF!</v>
      </c>
      <c r="G16" s="4" t="e">
        <f>Bankwise!#REF!</f>
        <v>#REF!</v>
      </c>
      <c r="H16" s="5" t="e">
        <f t="shared" si="1"/>
        <v>#REF!</v>
      </c>
      <c r="I16" s="6" t="e">
        <f t="shared" si="2"/>
        <v>#REF!</v>
      </c>
      <c r="J16" s="6" t="e">
        <f t="shared" si="2"/>
        <v>#REF!</v>
      </c>
    </row>
    <row r="17" spans="1:10" x14ac:dyDescent="0.25">
      <c r="A17" s="1">
        <v>9</v>
      </c>
      <c r="B17" s="1" t="e">
        <f>Bankwise!#REF!</f>
        <v>#REF!</v>
      </c>
      <c r="C17" s="4"/>
      <c r="D17" s="4"/>
      <c r="E17" s="5" t="e">
        <f t="shared" si="0"/>
        <v>#DIV/0!</v>
      </c>
      <c r="F17" s="4" t="e">
        <f>Bankwise!#REF!</f>
        <v>#REF!</v>
      </c>
      <c r="G17" s="4" t="e">
        <f>Bankwise!#REF!</f>
        <v>#REF!</v>
      </c>
      <c r="H17" s="5" t="e">
        <f t="shared" si="1"/>
        <v>#REF!</v>
      </c>
      <c r="I17" s="6" t="e">
        <f t="shared" si="2"/>
        <v>#REF!</v>
      </c>
      <c r="J17" s="6" t="e">
        <f t="shared" si="2"/>
        <v>#REF!</v>
      </c>
    </row>
    <row r="18" spans="1:10" x14ac:dyDescent="0.25">
      <c r="A18" s="1">
        <v>10</v>
      </c>
      <c r="B18" s="1" t="e">
        <f>Bankwise!#REF!</f>
        <v>#REF!</v>
      </c>
      <c r="C18" s="4"/>
      <c r="D18" s="4"/>
      <c r="E18" s="5" t="e">
        <f t="shared" si="0"/>
        <v>#DIV/0!</v>
      </c>
      <c r="F18" s="4" t="e">
        <f>Bankwise!#REF!</f>
        <v>#REF!</v>
      </c>
      <c r="G18" s="4" t="e">
        <f>Bankwise!#REF!</f>
        <v>#REF!</v>
      </c>
      <c r="H18" s="5" t="e">
        <f t="shared" si="1"/>
        <v>#REF!</v>
      </c>
      <c r="I18" s="6" t="e">
        <f t="shared" si="2"/>
        <v>#REF!</v>
      </c>
      <c r="J18" s="6" t="e">
        <f t="shared" si="2"/>
        <v>#REF!</v>
      </c>
    </row>
    <row r="19" spans="1:10" x14ac:dyDescent="0.25">
      <c r="A19" s="1">
        <v>11</v>
      </c>
      <c r="B19" s="1" t="e">
        <f>Bankwise!#REF!</f>
        <v>#REF!</v>
      </c>
      <c r="C19" s="4"/>
      <c r="D19" s="4"/>
      <c r="E19" s="5" t="e">
        <f t="shared" si="0"/>
        <v>#DIV/0!</v>
      </c>
      <c r="F19" s="4" t="e">
        <f>Bankwise!#REF!</f>
        <v>#REF!</v>
      </c>
      <c r="G19" s="4" t="e">
        <f>Bankwise!#REF!</f>
        <v>#REF!</v>
      </c>
      <c r="H19" s="5" t="e">
        <f t="shared" si="1"/>
        <v>#REF!</v>
      </c>
      <c r="I19" s="6" t="e">
        <f t="shared" si="2"/>
        <v>#REF!</v>
      </c>
      <c r="J19" s="6" t="e">
        <f t="shared" si="2"/>
        <v>#REF!</v>
      </c>
    </row>
    <row r="20" spans="1:10" x14ac:dyDescent="0.25">
      <c r="A20" s="1">
        <v>12</v>
      </c>
      <c r="B20" s="1" t="e">
        <f>Bankwise!#REF!</f>
        <v>#REF!</v>
      </c>
      <c r="C20" s="4"/>
      <c r="D20" s="4"/>
      <c r="E20" s="5" t="e">
        <f t="shared" si="0"/>
        <v>#DIV/0!</v>
      </c>
      <c r="F20" s="4" t="e">
        <f>Bankwise!#REF!</f>
        <v>#REF!</v>
      </c>
      <c r="G20" s="4" t="e">
        <f>Bankwise!#REF!</f>
        <v>#REF!</v>
      </c>
      <c r="H20" s="5" t="e">
        <f t="shared" si="1"/>
        <v>#REF!</v>
      </c>
      <c r="I20" s="6" t="e">
        <f t="shared" si="2"/>
        <v>#REF!</v>
      </c>
      <c r="J20" s="6" t="e">
        <f t="shared" si="2"/>
        <v>#REF!</v>
      </c>
    </row>
    <row r="21" spans="1:10" x14ac:dyDescent="0.25">
      <c r="A21" s="1">
        <v>13</v>
      </c>
      <c r="B21" s="1" t="e">
        <f>Bankwise!#REF!</f>
        <v>#REF!</v>
      </c>
      <c r="C21" s="4"/>
      <c r="D21" s="4"/>
      <c r="E21" s="5" t="e">
        <f t="shared" si="0"/>
        <v>#DIV/0!</v>
      </c>
      <c r="F21" s="4" t="e">
        <f>Bankwise!#REF!</f>
        <v>#REF!</v>
      </c>
      <c r="G21" s="4" t="e">
        <f>Bankwise!#REF!</f>
        <v>#REF!</v>
      </c>
      <c r="H21" s="5" t="e">
        <f t="shared" si="1"/>
        <v>#REF!</v>
      </c>
      <c r="I21" s="6" t="e">
        <f t="shared" si="2"/>
        <v>#REF!</v>
      </c>
      <c r="J21" s="6" t="e">
        <f t="shared" si="2"/>
        <v>#REF!</v>
      </c>
    </row>
    <row r="22" spans="1:10" x14ac:dyDescent="0.25">
      <c r="A22" s="1">
        <v>14</v>
      </c>
      <c r="B22" s="1" t="e">
        <f>Bankwise!#REF!</f>
        <v>#REF!</v>
      </c>
      <c r="C22" s="4"/>
      <c r="D22" s="4"/>
      <c r="E22" s="5" t="e">
        <f t="shared" si="0"/>
        <v>#DIV/0!</v>
      </c>
      <c r="F22" s="4" t="e">
        <f>Bankwise!#REF!</f>
        <v>#REF!</v>
      </c>
      <c r="G22" s="4" t="e">
        <f>Bankwise!#REF!</f>
        <v>#REF!</v>
      </c>
      <c r="H22" s="5" t="e">
        <f t="shared" si="1"/>
        <v>#REF!</v>
      </c>
      <c r="I22" s="6" t="e">
        <f t="shared" si="2"/>
        <v>#REF!</v>
      </c>
      <c r="J22" s="6" t="e">
        <f t="shared" si="2"/>
        <v>#REF!</v>
      </c>
    </row>
    <row r="23" spans="1:10" x14ac:dyDescent="0.25">
      <c r="A23" s="1">
        <v>15</v>
      </c>
      <c r="B23" s="1" t="e">
        <f>Bankwise!#REF!</f>
        <v>#REF!</v>
      </c>
      <c r="C23" s="4"/>
      <c r="D23" s="4"/>
      <c r="E23" s="5" t="e">
        <f t="shared" si="0"/>
        <v>#DIV/0!</v>
      </c>
      <c r="F23" s="4" t="e">
        <f>Bankwise!#REF!</f>
        <v>#REF!</v>
      </c>
      <c r="G23" s="4" t="e">
        <f>Bankwise!#REF!</f>
        <v>#REF!</v>
      </c>
      <c r="H23" s="5" t="e">
        <f t="shared" si="1"/>
        <v>#REF!</v>
      </c>
      <c r="I23" s="6" t="e">
        <f t="shared" si="2"/>
        <v>#REF!</v>
      </c>
      <c r="J23" s="6" t="e">
        <f t="shared" si="2"/>
        <v>#REF!</v>
      </c>
    </row>
    <row r="24" spans="1:10" x14ac:dyDescent="0.25">
      <c r="A24" s="1">
        <v>16</v>
      </c>
      <c r="B24" s="1" t="e">
        <f>Bankwise!#REF!</f>
        <v>#REF!</v>
      </c>
      <c r="C24" s="4"/>
      <c r="D24" s="4"/>
      <c r="E24" s="5" t="e">
        <f t="shared" si="0"/>
        <v>#DIV/0!</v>
      </c>
      <c r="F24" s="4" t="e">
        <f>Bankwise!#REF!</f>
        <v>#REF!</v>
      </c>
      <c r="G24" s="4" t="e">
        <f>Bankwise!#REF!</f>
        <v>#REF!</v>
      </c>
      <c r="H24" s="5" t="e">
        <f t="shared" si="1"/>
        <v>#REF!</v>
      </c>
      <c r="I24" s="6" t="e">
        <f t="shared" si="2"/>
        <v>#REF!</v>
      </c>
      <c r="J24" s="6" t="e">
        <f t="shared" si="2"/>
        <v>#REF!</v>
      </c>
    </row>
    <row r="25" spans="1:10" x14ac:dyDescent="0.25">
      <c r="A25" s="1">
        <v>17</v>
      </c>
      <c r="B25" s="1" t="e">
        <f>Bankwise!#REF!</f>
        <v>#REF!</v>
      </c>
      <c r="C25" s="4"/>
      <c r="D25" s="4"/>
      <c r="E25" s="5" t="e">
        <f t="shared" si="0"/>
        <v>#DIV/0!</v>
      </c>
      <c r="F25" s="4" t="e">
        <f>Bankwise!#REF!</f>
        <v>#REF!</v>
      </c>
      <c r="G25" s="4" t="e">
        <f>Bankwise!#REF!</f>
        <v>#REF!</v>
      </c>
      <c r="H25" s="5" t="e">
        <f t="shared" si="1"/>
        <v>#REF!</v>
      </c>
      <c r="I25" s="6" t="e">
        <f t="shared" si="2"/>
        <v>#REF!</v>
      </c>
      <c r="J25" s="6" t="e">
        <f t="shared" si="2"/>
        <v>#REF!</v>
      </c>
    </row>
    <row r="26" spans="1:10" x14ac:dyDescent="0.25">
      <c r="A26" s="1">
        <v>18</v>
      </c>
      <c r="B26" s="1" t="e">
        <f>Bankwise!#REF!</f>
        <v>#REF!</v>
      </c>
      <c r="C26" s="4"/>
      <c r="D26" s="4"/>
      <c r="E26" s="5" t="e">
        <f t="shared" si="0"/>
        <v>#DIV/0!</v>
      </c>
      <c r="F26" s="4" t="e">
        <f>Bankwise!#REF!</f>
        <v>#REF!</v>
      </c>
      <c r="G26" s="4" t="e">
        <f>Bankwise!#REF!</f>
        <v>#REF!</v>
      </c>
      <c r="H26" s="5" t="e">
        <f t="shared" si="1"/>
        <v>#REF!</v>
      </c>
      <c r="I26" s="6" t="e">
        <f t="shared" si="2"/>
        <v>#REF!</v>
      </c>
      <c r="J26" s="6" t="e">
        <f t="shared" si="2"/>
        <v>#REF!</v>
      </c>
    </row>
    <row r="27" spans="1:10" x14ac:dyDescent="0.25">
      <c r="A27" s="1">
        <v>19</v>
      </c>
      <c r="B27" s="1" t="e">
        <f>Bankwise!#REF!</f>
        <v>#REF!</v>
      </c>
      <c r="C27" s="4"/>
      <c r="D27" s="4"/>
      <c r="E27" s="5" t="e">
        <f t="shared" si="0"/>
        <v>#DIV/0!</v>
      </c>
      <c r="F27" s="4" t="e">
        <f>Bankwise!#REF!</f>
        <v>#REF!</v>
      </c>
      <c r="G27" s="4" t="e">
        <f>Bankwise!#REF!</f>
        <v>#REF!</v>
      </c>
      <c r="H27" s="5" t="e">
        <f t="shared" si="1"/>
        <v>#REF!</v>
      </c>
      <c r="I27" s="6" t="e">
        <f t="shared" si="2"/>
        <v>#REF!</v>
      </c>
      <c r="J27" s="6" t="e">
        <f t="shared" si="2"/>
        <v>#REF!</v>
      </c>
    </row>
    <row r="28" spans="1:10" x14ac:dyDescent="0.25">
      <c r="A28" s="1">
        <v>20</v>
      </c>
      <c r="B28" s="1" t="e">
        <f>Bankwise!#REF!</f>
        <v>#REF!</v>
      </c>
      <c r="C28" s="4"/>
      <c r="D28" s="4"/>
      <c r="E28" s="5" t="e">
        <f t="shared" si="0"/>
        <v>#DIV/0!</v>
      </c>
      <c r="F28" s="4" t="e">
        <f>Bankwise!#REF!</f>
        <v>#REF!</v>
      </c>
      <c r="G28" s="4" t="e">
        <f>Bankwise!#REF!</f>
        <v>#REF!</v>
      </c>
      <c r="H28" s="5" t="e">
        <f t="shared" si="1"/>
        <v>#REF!</v>
      </c>
      <c r="I28" s="6" t="e">
        <f t="shared" si="2"/>
        <v>#REF!</v>
      </c>
      <c r="J28" s="6" t="e">
        <f t="shared" si="2"/>
        <v>#REF!</v>
      </c>
    </row>
    <row r="29" spans="1:10" x14ac:dyDescent="0.25">
      <c r="A29" s="1">
        <v>21</v>
      </c>
      <c r="B29" s="1" t="e">
        <f>Bankwise!#REF!</f>
        <v>#REF!</v>
      </c>
      <c r="C29" s="4"/>
      <c r="D29" s="4"/>
      <c r="E29" s="5" t="e">
        <f t="shared" si="0"/>
        <v>#DIV/0!</v>
      </c>
      <c r="F29" s="4" t="e">
        <f>Bankwise!#REF!</f>
        <v>#REF!</v>
      </c>
      <c r="G29" s="4" t="e">
        <f>Bankwise!#REF!</f>
        <v>#REF!</v>
      </c>
      <c r="H29" s="5" t="e">
        <f t="shared" si="1"/>
        <v>#REF!</v>
      </c>
      <c r="I29" s="6" t="e">
        <f t="shared" si="2"/>
        <v>#REF!</v>
      </c>
      <c r="J29" s="6" t="e">
        <f t="shared" si="2"/>
        <v>#REF!</v>
      </c>
    </row>
    <row r="30" spans="1:10" x14ac:dyDescent="0.25">
      <c r="A30" s="1"/>
      <c r="B30" s="2" t="e">
        <f>Bankwise!#REF!</f>
        <v>#REF!</v>
      </c>
      <c r="C30" s="5"/>
      <c r="D30" s="5"/>
      <c r="E30" s="5"/>
      <c r="F30" s="4"/>
      <c r="G30" s="4"/>
      <c r="H30" s="5"/>
      <c r="I30" s="5"/>
      <c r="J30" s="6"/>
    </row>
    <row r="31" spans="1:10" x14ac:dyDescent="0.25">
      <c r="A31" s="1">
        <v>22</v>
      </c>
      <c r="B31" s="1" t="e">
        <f>Bankwise!#REF!</f>
        <v>#REF!</v>
      </c>
      <c r="C31" s="4"/>
      <c r="D31" s="4"/>
      <c r="E31" s="5" t="e">
        <f t="shared" si="0"/>
        <v>#DIV/0!</v>
      </c>
      <c r="F31" s="4" t="e">
        <f>Bankwise!#REF!</f>
        <v>#REF!</v>
      </c>
      <c r="G31" s="4" t="e">
        <f>Bankwise!#REF!</f>
        <v>#REF!</v>
      </c>
      <c r="H31" s="5" t="e">
        <f t="shared" si="1"/>
        <v>#REF!</v>
      </c>
      <c r="I31" s="6" t="e">
        <f t="shared" si="2"/>
        <v>#REF!</v>
      </c>
      <c r="J31" s="6" t="e">
        <f t="shared" si="2"/>
        <v>#REF!</v>
      </c>
    </row>
    <row r="32" spans="1:10" x14ac:dyDescent="0.25">
      <c r="A32" s="1">
        <v>23</v>
      </c>
      <c r="B32" s="1" t="e">
        <f>Bankwise!#REF!</f>
        <v>#REF!</v>
      </c>
      <c r="C32" s="4"/>
      <c r="D32" s="4"/>
      <c r="E32" s="5" t="e">
        <f t="shared" si="0"/>
        <v>#DIV/0!</v>
      </c>
      <c r="F32" s="4" t="e">
        <f>Bankwise!#REF!</f>
        <v>#REF!</v>
      </c>
      <c r="G32" s="4" t="e">
        <f>Bankwise!#REF!</f>
        <v>#REF!</v>
      </c>
      <c r="H32" s="5" t="e">
        <f t="shared" si="1"/>
        <v>#REF!</v>
      </c>
      <c r="I32" s="6" t="e">
        <f t="shared" si="2"/>
        <v>#REF!</v>
      </c>
      <c r="J32" s="6" t="e">
        <f t="shared" si="2"/>
        <v>#REF!</v>
      </c>
    </row>
    <row r="33" spans="1:10" x14ac:dyDescent="0.25">
      <c r="A33" s="1">
        <v>24</v>
      </c>
      <c r="B33" s="1" t="e">
        <f>Bankwise!#REF!</f>
        <v>#REF!</v>
      </c>
      <c r="C33" s="4"/>
      <c r="D33" s="4"/>
      <c r="E33" s="5" t="e">
        <f>SUM(D33/C33)</f>
        <v>#DIV/0!</v>
      </c>
      <c r="F33" s="4" t="e">
        <f>Bankwise!#REF!</f>
        <v>#REF!</v>
      </c>
      <c r="G33" s="4" t="e">
        <f>Bankwise!#REF!</f>
        <v>#REF!</v>
      </c>
      <c r="H33" s="5" t="e">
        <f>SUM(G33/F33)</f>
        <v>#REF!</v>
      </c>
      <c r="I33" s="6" t="e">
        <f>(F33-C33)/C33</f>
        <v>#REF!</v>
      </c>
      <c r="J33" s="6" t="e">
        <f>(G33-D33)/D33</f>
        <v>#REF!</v>
      </c>
    </row>
    <row r="34" spans="1:10" x14ac:dyDescent="0.25">
      <c r="A34" s="1"/>
      <c r="B34" s="2" t="s">
        <v>64</v>
      </c>
      <c r="C34" s="5"/>
      <c r="D34" s="5"/>
      <c r="E34" s="5"/>
      <c r="F34" s="4"/>
      <c r="G34" s="4"/>
      <c r="H34" s="5"/>
      <c r="I34" s="5"/>
      <c r="J34" s="6"/>
    </row>
    <row r="35" spans="1:10" x14ac:dyDescent="0.25">
      <c r="A35" s="1">
        <v>25</v>
      </c>
      <c r="B35" s="1" t="e">
        <f>Bankwise!#REF!</f>
        <v>#REF!</v>
      </c>
      <c r="C35" s="4"/>
      <c r="D35" s="4"/>
      <c r="E35" s="5" t="e">
        <f t="shared" si="0"/>
        <v>#DIV/0!</v>
      </c>
      <c r="F35" s="4" t="e">
        <f>Bankwise!#REF!</f>
        <v>#REF!</v>
      </c>
      <c r="G35" s="4" t="e">
        <f>Bankwise!#REF!</f>
        <v>#REF!</v>
      </c>
      <c r="H35" s="5" t="e">
        <f t="shared" si="1"/>
        <v>#REF!</v>
      </c>
      <c r="I35" s="6" t="e">
        <f t="shared" si="2"/>
        <v>#REF!</v>
      </c>
      <c r="J35" s="6" t="e">
        <f t="shared" si="2"/>
        <v>#REF!</v>
      </c>
    </row>
    <row r="36" spans="1:10" x14ac:dyDescent="0.25">
      <c r="A36" s="1">
        <v>26</v>
      </c>
      <c r="B36" s="1" t="e">
        <f>Bankwise!#REF!</f>
        <v>#REF!</v>
      </c>
      <c r="C36" s="4"/>
      <c r="D36" s="4"/>
      <c r="E36" s="5" t="e">
        <f t="shared" si="0"/>
        <v>#DIV/0!</v>
      </c>
      <c r="F36" s="4" t="e">
        <f>Bankwise!#REF!</f>
        <v>#REF!</v>
      </c>
      <c r="G36" s="4" t="e">
        <f>Bankwise!#REF!</f>
        <v>#REF!</v>
      </c>
      <c r="H36" s="5" t="e">
        <f t="shared" si="1"/>
        <v>#REF!</v>
      </c>
      <c r="I36" s="6" t="e">
        <f t="shared" si="2"/>
        <v>#REF!</v>
      </c>
      <c r="J36" s="6" t="e">
        <f t="shared" si="2"/>
        <v>#REF!</v>
      </c>
    </row>
    <row r="37" spans="1:10" x14ac:dyDescent="0.25">
      <c r="A37" s="1">
        <v>27</v>
      </c>
      <c r="B37" s="1" t="e">
        <f>Bankwise!#REF!</f>
        <v>#REF!</v>
      </c>
      <c r="C37" s="4"/>
      <c r="D37" s="4"/>
      <c r="E37" s="5" t="e">
        <f t="shared" si="0"/>
        <v>#DIV/0!</v>
      </c>
      <c r="F37" s="4" t="e">
        <f>Bankwise!#REF!</f>
        <v>#REF!</v>
      </c>
      <c r="G37" s="4" t="e">
        <f>Bankwise!#REF!</f>
        <v>#REF!</v>
      </c>
      <c r="H37" s="5" t="e">
        <f t="shared" si="1"/>
        <v>#REF!</v>
      </c>
      <c r="I37" s="6" t="e">
        <f t="shared" si="2"/>
        <v>#REF!</v>
      </c>
      <c r="J37" s="6" t="e">
        <f t="shared" si="2"/>
        <v>#REF!</v>
      </c>
    </row>
    <row r="38" spans="1:10" x14ac:dyDescent="0.25">
      <c r="A38" s="1">
        <v>28</v>
      </c>
      <c r="B38" s="1" t="e">
        <f>Bankwise!#REF!</f>
        <v>#REF!</v>
      </c>
      <c r="C38" s="4"/>
      <c r="D38" s="4"/>
      <c r="E38" s="5" t="e">
        <f t="shared" si="0"/>
        <v>#DIV/0!</v>
      </c>
      <c r="F38" s="4" t="e">
        <f>Bankwise!#REF!</f>
        <v>#REF!</v>
      </c>
      <c r="G38" s="4" t="e">
        <f>Bankwise!#REF!</f>
        <v>#REF!</v>
      </c>
      <c r="H38" s="5" t="e">
        <f t="shared" si="1"/>
        <v>#REF!</v>
      </c>
      <c r="I38" s="6" t="e">
        <f t="shared" si="2"/>
        <v>#REF!</v>
      </c>
      <c r="J38" s="6" t="e">
        <f t="shared" si="2"/>
        <v>#REF!</v>
      </c>
    </row>
    <row r="39" spans="1:10" x14ac:dyDescent="0.25">
      <c r="A39" s="1">
        <v>29</v>
      </c>
      <c r="B39" s="1" t="e">
        <f>Bankwise!#REF!</f>
        <v>#REF!</v>
      </c>
      <c r="C39" s="4"/>
      <c r="D39" s="4"/>
      <c r="E39" s="5" t="e">
        <f t="shared" si="0"/>
        <v>#DIV/0!</v>
      </c>
      <c r="F39" s="4" t="e">
        <f>Bankwise!#REF!</f>
        <v>#REF!</v>
      </c>
      <c r="G39" s="4" t="e">
        <f>Bankwise!#REF!</f>
        <v>#REF!</v>
      </c>
      <c r="H39" s="5" t="e">
        <f t="shared" si="1"/>
        <v>#REF!</v>
      </c>
      <c r="I39" s="6" t="e">
        <f t="shared" si="2"/>
        <v>#REF!</v>
      </c>
      <c r="J39" s="6" t="e">
        <f t="shared" si="2"/>
        <v>#REF!</v>
      </c>
    </row>
    <row r="40" spans="1:10" x14ac:dyDescent="0.25">
      <c r="A40" s="1">
        <v>30</v>
      </c>
      <c r="B40" s="1" t="e">
        <f>Bankwise!#REF!</f>
        <v>#REF!</v>
      </c>
      <c r="C40" s="4"/>
      <c r="D40" s="4"/>
      <c r="E40" s="5" t="e">
        <f t="shared" si="0"/>
        <v>#DIV/0!</v>
      </c>
      <c r="F40" s="4" t="e">
        <f>Bankwise!#REF!</f>
        <v>#REF!</v>
      </c>
      <c r="G40" s="4" t="e">
        <f>Bankwise!#REF!</f>
        <v>#REF!</v>
      </c>
      <c r="H40" s="5" t="e">
        <f t="shared" si="1"/>
        <v>#REF!</v>
      </c>
      <c r="I40" s="6" t="e">
        <f t="shared" si="2"/>
        <v>#REF!</v>
      </c>
      <c r="J40" s="6" t="e">
        <f t="shared" si="2"/>
        <v>#REF!</v>
      </c>
    </row>
    <row r="41" spans="1:10" x14ac:dyDescent="0.25">
      <c r="A41" s="1">
        <v>31</v>
      </c>
      <c r="B41" s="1" t="e">
        <f>Bankwise!#REF!</f>
        <v>#REF!</v>
      </c>
      <c r="C41" s="4"/>
      <c r="D41" s="4"/>
      <c r="E41" s="5" t="e">
        <f t="shared" si="0"/>
        <v>#DIV/0!</v>
      </c>
      <c r="F41" s="4" t="e">
        <f>Bankwise!#REF!</f>
        <v>#REF!</v>
      </c>
      <c r="G41" s="4" t="e">
        <f>Bankwise!#REF!</f>
        <v>#REF!</v>
      </c>
      <c r="H41" s="5" t="e">
        <f t="shared" si="1"/>
        <v>#REF!</v>
      </c>
      <c r="I41" s="6" t="e">
        <f t="shared" si="2"/>
        <v>#REF!</v>
      </c>
      <c r="J41" s="6" t="e">
        <f t="shared" si="2"/>
        <v>#REF!</v>
      </c>
    </row>
    <row r="42" spans="1:10" x14ac:dyDescent="0.25">
      <c r="A42" s="1">
        <v>32</v>
      </c>
      <c r="B42" s="1" t="e">
        <f>Bankwise!#REF!</f>
        <v>#REF!</v>
      </c>
      <c r="C42" s="4"/>
      <c r="D42" s="4"/>
      <c r="E42" s="5" t="e">
        <f t="shared" si="0"/>
        <v>#DIV/0!</v>
      </c>
      <c r="F42" s="4" t="e">
        <f>Bankwise!#REF!</f>
        <v>#REF!</v>
      </c>
      <c r="G42" s="4" t="e">
        <f>Bankwise!#REF!</f>
        <v>#REF!</v>
      </c>
      <c r="H42" s="5" t="e">
        <f t="shared" si="1"/>
        <v>#REF!</v>
      </c>
      <c r="I42" s="6" t="e">
        <f t="shared" si="2"/>
        <v>#REF!</v>
      </c>
      <c r="J42" s="6" t="e">
        <f t="shared" si="2"/>
        <v>#REF!</v>
      </c>
    </row>
    <row r="43" spans="1:10" x14ac:dyDescent="0.25">
      <c r="A43" s="1">
        <v>33</v>
      </c>
      <c r="B43" s="1" t="e">
        <f>Bankwise!#REF!</f>
        <v>#REF!</v>
      </c>
      <c r="C43" s="4"/>
      <c r="D43" s="4"/>
      <c r="E43" s="5" t="e">
        <f t="shared" si="0"/>
        <v>#DIV/0!</v>
      </c>
      <c r="F43" s="4" t="e">
        <f>Bankwise!#REF!</f>
        <v>#REF!</v>
      </c>
      <c r="G43" s="4" t="e">
        <f>Bankwise!#REF!</f>
        <v>#REF!</v>
      </c>
      <c r="H43" s="5" t="e">
        <f t="shared" si="1"/>
        <v>#REF!</v>
      </c>
      <c r="I43" s="6" t="e">
        <f t="shared" si="2"/>
        <v>#REF!</v>
      </c>
      <c r="J43" s="6" t="e">
        <f t="shared" si="2"/>
        <v>#REF!</v>
      </c>
    </row>
    <row r="44" spans="1:10" x14ac:dyDescent="0.25">
      <c r="A44" s="1">
        <v>34</v>
      </c>
      <c r="B44" s="1" t="e">
        <f>Bankwise!#REF!</f>
        <v>#REF!</v>
      </c>
      <c r="C44" s="4"/>
      <c r="D44" s="4"/>
      <c r="E44" s="5" t="e">
        <f t="shared" si="0"/>
        <v>#DIV/0!</v>
      </c>
      <c r="F44" s="4" t="e">
        <f>Bankwise!#REF!</f>
        <v>#REF!</v>
      </c>
      <c r="G44" s="4" t="e">
        <f>Bankwise!#REF!</f>
        <v>#REF!</v>
      </c>
      <c r="H44" s="5" t="e">
        <f t="shared" si="1"/>
        <v>#REF!</v>
      </c>
      <c r="I44" s="6" t="e">
        <f t="shared" si="2"/>
        <v>#REF!</v>
      </c>
      <c r="J44" s="6" t="e">
        <f t="shared" si="2"/>
        <v>#REF!</v>
      </c>
    </row>
    <row r="45" spans="1:10" x14ac:dyDescent="0.25">
      <c r="A45" s="1">
        <v>35</v>
      </c>
      <c r="B45" s="1" t="e">
        <f>Bankwise!#REF!</f>
        <v>#REF!</v>
      </c>
      <c r="C45" s="4"/>
      <c r="D45" s="4"/>
      <c r="E45" s="5" t="e">
        <f t="shared" si="0"/>
        <v>#DIV/0!</v>
      </c>
      <c r="F45" s="4" t="e">
        <f>Bankwise!#REF!</f>
        <v>#REF!</v>
      </c>
      <c r="G45" s="4" t="e">
        <f>Bankwise!#REF!</f>
        <v>#REF!</v>
      </c>
      <c r="H45" s="5" t="e">
        <f t="shared" si="1"/>
        <v>#REF!</v>
      </c>
      <c r="I45" s="6" t="e">
        <f t="shared" si="2"/>
        <v>#REF!</v>
      </c>
      <c r="J45" s="6" t="e">
        <f t="shared" si="2"/>
        <v>#REF!</v>
      </c>
    </row>
    <row r="46" spans="1:10" x14ac:dyDescent="0.25">
      <c r="A46" s="20" t="s">
        <v>65</v>
      </c>
      <c r="B46" s="21"/>
      <c r="C46" s="7">
        <f>SUM(C8:C45)</f>
        <v>0</v>
      </c>
      <c r="D46" s="7">
        <f>SUM(D8:D45)</f>
        <v>0</v>
      </c>
      <c r="E46" s="7" t="e">
        <f>SUM(E8:E45)</f>
        <v>#DIV/0!</v>
      </c>
      <c r="F46" s="7" t="e">
        <f>Bankwise!#REF!</f>
        <v>#REF!</v>
      </c>
      <c r="G46" s="7" t="e">
        <f>Bankwise!#REF!</f>
        <v>#REF!</v>
      </c>
      <c r="H46" s="8" t="e">
        <f t="shared" si="1"/>
        <v>#REF!</v>
      </c>
      <c r="I46" s="9" t="e">
        <f t="shared" si="2"/>
        <v>#REF!</v>
      </c>
      <c r="J46" s="9" t="e">
        <f t="shared" si="2"/>
        <v>#REF!</v>
      </c>
    </row>
    <row r="47" spans="1:10" x14ac:dyDescent="0.25">
      <c r="A47" s="13"/>
      <c r="B47" s="23" t="s">
        <v>66</v>
      </c>
      <c r="C47" s="5" t="s">
        <v>67</v>
      </c>
      <c r="D47" s="5"/>
      <c r="E47" s="5"/>
      <c r="F47" s="4"/>
      <c r="G47" s="4"/>
      <c r="H47" s="5"/>
      <c r="I47" s="5"/>
      <c r="J47" s="5"/>
    </row>
    <row r="48" spans="1:10" x14ac:dyDescent="0.25">
      <c r="A48" s="1">
        <v>36</v>
      </c>
      <c r="B48" s="1" t="e">
        <f>Bankwise!#REF!</f>
        <v>#REF!</v>
      </c>
      <c r="C48" s="4"/>
      <c r="D48" s="4"/>
      <c r="E48" s="5" t="e">
        <f t="shared" si="0"/>
        <v>#DIV/0!</v>
      </c>
      <c r="F48" s="4" t="e">
        <f>Bankwise!#REF!</f>
        <v>#REF!</v>
      </c>
      <c r="G48" s="4" t="e">
        <f>Bankwise!#REF!</f>
        <v>#REF!</v>
      </c>
      <c r="H48" s="5" t="e">
        <f t="shared" si="1"/>
        <v>#REF!</v>
      </c>
      <c r="I48" s="6" t="e">
        <f t="shared" si="2"/>
        <v>#REF!</v>
      </c>
      <c r="J48" s="6" t="e">
        <f t="shared" si="2"/>
        <v>#REF!</v>
      </c>
    </row>
    <row r="49" spans="1:10" x14ac:dyDescent="0.25">
      <c r="A49" s="20" t="s">
        <v>68</v>
      </c>
      <c r="B49" s="14"/>
      <c r="C49" s="7">
        <f>SUM(C48:C48)</f>
        <v>0</v>
      </c>
      <c r="D49" s="7">
        <f>SUM(D48:D48)</f>
        <v>0</v>
      </c>
      <c r="E49" s="7" t="e">
        <f>SUM(E48:E48)</f>
        <v>#DIV/0!</v>
      </c>
      <c r="F49" s="7" t="e">
        <f>Bankwise!#REF!</f>
        <v>#REF!</v>
      </c>
      <c r="G49" s="7" t="e">
        <f>Bankwise!#REF!</f>
        <v>#REF!</v>
      </c>
      <c r="H49" s="8" t="e">
        <f t="shared" si="1"/>
        <v>#REF!</v>
      </c>
      <c r="I49" s="9" t="e">
        <f t="shared" si="2"/>
        <v>#REF!</v>
      </c>
      <c r="J49" s="9" t="e">
        <f t="shared" si="2"/>
        <v>#REF!</v>
      </c>
    </row>
    <row r="50" spans="1:10" x14ac:dyDescent="0.25">
      <c r="A50" s="13"/>
      <c r="B50" s="13" t="s">
        <v>69</v>
      </c>
      <c r="C50" s="5" t="s">
        <v>67</v>
      </c>
      <c r="D50" s="5"/>
      <c r="E50" s="5"/>
      <c r="F50" s="4"/>
      <c r="G50" s="4"/>
      <c r="H50" s="5"/>
      <c r="I50" s="5"/>
      <c r="J50" s="5"/>
    </row>
    <row r="51" spans="1:10" x14ac:dyDescent="0.25">
      <c r="A51" s="1">
        <v>37</v>
      </c>
      <c r="B51" s="1" t="e">
        <f>Bankwise!#REF!</f>
        <v>#REF!</v>
      </c>
      <c r="C51" s="4"/>
      <c r="D51" s="4"/>
      <c r="E51" s="5" t="e">
        <f t="shared" si="0"/>
        <v>#DIV/0!</v>
      </c>
      <c r="F51" s="4" t="e">
        <f>Bankwise!#REF!</f>
        <v>#REF!</v>
      </c>
      <c r="G51" s="4" t="e">
        <f>Bankwise!#REF!</f>
        <v>#REF!</v>
      </c>
      <c r="H51" s="5" t="e">
        <f t="shared" si="1"/>
        <v>#REF!</v>
      </c>
      <c r="I51" s="6" t="e">
        <f t="shared" si="2"/>
        <v>#REF!</v>
      </c>
      <c r="J51" s="6" t="e">
        <f t="shared" si="2"/>
        <v>#REF!</v>
      </c>
    </row>
    <row r="52" spans="1:10" x14ac:dyDescent="0.25">
      <c r="A52" s="1">
        <v>38</v>
      </c>
      <c r="B52" s="1" t="e">
        <f>Bankwise!#REF!</f>
        <v>#REF!</v>
      </c>
      <c r="C52" s="4"/>
      <c r="D52" s="4"/>
      <c r="E52" s="5" t="e">
        <f t="shared" si="0"/>
        <v>#DIV/0!</v>
      </c>
      <c r="F52" s="4" t="e">
        <f>Bankwise!#REF!</f>
        <v>#REF!</v>
      </c>
      <c r="G52" s="4" t="e">
        <f>Bankwise!#REF!</f>
        <v>#REF!</v>
      </c>
      <c r="H52" s="5" t="e">
        <f t="shared" si="1"/>
        <v>#REF!</v>
      </c>
      <c r="I52" s="6" t="e">
        <f t="shared" si="2"/>
        <v>#REF!</v>
      </c>
      <c r="J52" s="6" t="e">
        <f t="shared" si="2"/>
        <v>#REF!</v>
      </c>
    </row>
    <row r="53" spans="1:10" x14ac:dyDescent="0.25">
      <c r="A53" s="1">
        <v>39</v>
      </c>
      <c r="B53" s="1" t="e">
        <f>Bankwise!#REF!</f>
        <v>#REF!</v>
      </c>
      <c r="C53" s="4"/>
      <c r="D53" s="4"/>
      <c r="E53" s="5" t="e">
        <f t="shared" si="0"/>
        <v>#DIV/0!</v>
      </c>
      <c r="F53" s="4" t="e">
        <f>Bankwise!#REF!</f>
        <v>#REF!</v>
      </c>
      <c r="G53" s="4" t="e">
        <f>Bankwise!#REF!</f>
        <v>#REF!</v>
      </c>
      <c r="H53" s="5" t="e">
        <f t="shared" si="1"/>
        <v>#REF!</v>
      </c>
      <c r="I53" s="6" t="e">
        <f t="shared" si="2"/>
        <v>#REF!</v>
      </c>
      <c r="J53" s="6" t="e">
        <f t="shared" si="2"/>
        <v>#REF!</v>
      </c>
    </row>
    <row r="54" spans="1:10" x14ac:dyDescent="0.25">
      <c r="A54" s="20" t="s">
        <v>70</v>
      </c>
      <c r="B54" s="14"/>
      <c r="C54" s="7">
        <f>SUM(C51:C53)</f>
        <v>0</v>
      </c>
      <c r="D54" s="7">
        <f>SUM(D51:D53)</f>
        <v>0</v>
      </c>
      <c r="E54" s="8" t="e">
        <f t="shared" si="0"/>
        <v>#DIV/0!</v>
      </c>
      <c r="F54" s="7" t="e">
        <f>Bankwise!#REF!</f>
        <v>#REF!</v>
      </c>
      <c r="G54" s="7" t="e">
        <f>Bankwise!#REF!</f>
        <v>#REF!</v>
      </c>
      <c r="H54" s="8" t="e">
        <f t="shared" si="1"/>
        <v>#REF!</v>
      </c>
      <c r="I54" s="9" t="e">
        <f t="shared" si="2"/>
        <v>#REF!</v>
      </c>
      <c r="J54" s="9" t="e">
        <f t="shared" si="2"/>
        <v>#REF!</v>
      </c>
    </row>
    <row r="55" spans="1:10" x14ac:dyDescent="0.25">
      <c r="A55" s="22" t="s">
        <v>71</v>
      </c>
      <c r="B55" s="15"/>
      <c r="C55" s="10">
        <f>SUM(C54+C49+C46)</f>
        <v>0</v>
      </c>
      <c r="D55" s="10">
        <f>SUM(D54+D49+D46)</f>
        <v>0</v>
      </c>
      <c r="E55" s="11" t="e">
        <f t="shared" si="0"/>
        <v>#DIV/0!</v>
      </c>
      <c r="F55" s="10" t="e">
        <f>Bankwise!#REF!</f>
        <v>#REF!</v>
      </c>
      <c r="G55" s="10" t="e">
        <f>Bankwise!#REF!</f>
        <v>#REF!</v>
      </c>
      <c r="H55" s="11" t="e">
        <f t="shared" si="1"/>
        <v>#REF!</v>
      </c>
      <c r="I55" s="12" t="e">
        <f t="shared" si="2"/>
        <v>#REF!</v>
      </c>
      <c r="J55" s="12" t="e">
        <f t="shared" si="2"/>
        <v>#REF!</v>
      </c>
    </row>
  </sheetData>
  <mergeCells count="7">
    <mergeCell ref="A1:J1"/>
    <mergeCell ref="A2:J2"/>
    <mergeCell ref="A3:J3"/>
    <mergeCell ref="A4:J4"/>
    <mergeCell ref="I5:J5"/>
    <mergeCell ref="C5:E5"/>
    <mergeCell ref="F5:H5"/>
  </mergeCells>
  <pageMargins left="0.7" right="0.7" top="0.75" bottom="0.75" header="0.3" footer="0.3"/>
  <pageSetup paperSize="9" scale="67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Bankwise</vt:lpstr>
      <vt:lpstr>Acp Tar Ach Com with Previous</vt:lpstr>
      <vt:lpstr>Bankwise!Print_Area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</dc:creator>
  <cp:lastModifiedBy>SLBC BIHAR</cp:lastModifiedBy>
  <cp:lastPrinted>2026-04-30T10:54:00Z</cp:lastPrinted>
  <dcterms:created xsi:type="dcterms:W3CDTF">2013-08-22T12:33:56Z</dcterms:created>
  <dcterms:modified xsi:type="dcterms:W3CDTF">2026-09-28T05:25:20Z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2026-05-02T04:57:31Z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ba8b9381-2df6-4d8a-9c5d-793758301f69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